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EstaPasta_de_trabalho"/>
  <bookViews>
    <workbookView xWindow="-105" yWindow="-105" windowWidth="19425" windowHeight="10425" tabRatio="580"/>
  </bookViews>
  <sheets>
    <sheet name="Lista de Aparelho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'Lista de Aparelhos'!$B$5:$R$52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2" i="1"/>
  <c r="H51"/>
  <c r="H50"/>
  <c r="H49"/>
  <c r="H48"/>
  <c r="H47"/>
  <c r="H46"/>
  <c r="H45"/>
  <c r="H44"/>
  <c r="H43"/>
  <c r="H42"/>
  <c r="H40"/>
  <c r="H39"/>
  <c r="H38"/>
  <c r="H37"/>
  <c r="R37" s="1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G52"/>
  <c r="G51"/>
  <c r="G50"/>
  <c r="G49"/>
  <c r="G48"/>
  <c r="G47"/>
  <c r="G46"/>
  <c r="G45"/>
  <c r="G44"/>
  <c r="G43"/>
  <c r="G42"/>
  <c r="G40"/>
  <c r="G39"/>
  <c r="G38"/>
  <c r="G37"/>
  <c r="K37" s="1"/>
  <c r="G36"/>
  <c r="I36" s="1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J37"/>
  <c r="R36"/>
  <c r="E52"/>
  <c r="E51"/>
  <c r="E50"/>
  <c r="E49"/>
  <c r="E48"/>
  <c r="E47"/>
  <c r="E46"/>
  <c r="E45"/>
  <c r="E44"/>
  <c r="E43"/>
  <c r="E42"/>
  <c r="E40"/>
  <c r="E39"/>
  <c r="E38"/>
  <c r="E35"/>
  <c r="E34"/>
  <c r="E33"/>
  <c r="E32"/>
  <c r="E31"/>
  <c r="E30"/>
  <c r="E29"/>
  <c r="E28"/>
  <c r="E27"/>
  <c r="E26"/>
  <c r="E25"/>
  <c r="E24"/>
  <c r="E23"/>
  <c r="E22"/>
  <c r="E20"/>
  <c r="E19"/>
  <c r="E18"/>
  <c r="E17"/>
  <c r="E16"/>
  <c r="E15"/>
  <c r="E14"/>
  <c r="E13"/>
  <c r="E12"/>
  <c r="E11"/>
  <c r="E10"/>
  <c r="E9"/>
  <c r="E8"/>
  <c r="E7"/>
  <c r="E6"/>
  <c r="P36" l="1"/>
  <c r="I37"/>
  <c r="Q36"/>
  <c r="L37"/>
  <c r="M37"/>
  <c r="N37"/>
  <c r="O37"/>
  <c r="P37"/>
  <c r="Q37"/>
  <c r="O36"/>
  <c r="N36"/>
  <c r="M36"/>
  <c r="L36"/>
  <c r="K36"/>
  <c r="J36"/>
  <c r="R51"/>
  <c r="R43"/>
  <c r="R42"/>
  <c r="R40"/>
  <c r="R35"/>
  <c r="R34"/>
  <c r="R15"/>
  <c r="O14"/>
  <c r="N13"/>
  <c r="O12"/>
  <c r="K11"/>
  <c r="R39"/>
  <c r="R22"/>
  <c r="N40"/>
  <c r="R38"/>
  <c r="N15" l="1"/>
  <c r="P11"/>
  <c r="L11"/>
  <c r="P12"/>
  <c r="O13"/>
  <c r="N14"/>
  <c r="M15"/>
  <c r="Q11"/>
  <c r="M11"/>
  <c r="Q12"/>
  <c r="P13"/>
  <c r="L14"/>
  <c r="L15"/>
  <c r="R11"/>
  <c r="J12"/>
  <c r="R12"/>
  <c r="Q13"/>
  <c r="K14"/>
  <c r="K15"/>
  <c r="I14"/>
  <c r="K12"/>
  <c r="J13"/>
  <c r="R13"/>
  <c r="J14"/>
  <c r="J15"/>
  <c r="I13"/>
  <c r="L12"/>
  <c r="K13"/>
  <c r="R14"/>
  <c r="M14"/>
  <c r="Q15"/>
  <c r="I12"/>
  <c r="M12"/>
  <c r="L13"/>
  <c r="Q14"/>
  <c r="P15"/>
  <c r="N11"/>
  <c r="J11"/>
  <c r="N12"/>
  <c r="M13"/>
  <c r="P14"/>
  <c r="O15"/>
  <c r="O11"/>
  <c r="Q40"/>
  <c r="L40"/>
  <c r="P40"/>
  <c r="M40"/>
  <c r="K40"/>
  <c r="J40"/>
  <c r="I40"/>
  <c r="O40"/>
  <c r="R41" l="1"/>
  <c r="R21"/>
  <c r="R23"/>
  <c r="R8" l="1"/>
  <c r="R7"/>
  <c r="R6"/>
  <c r="R47" l="1"/>
  <c r="R16"/>
  <c r="R17"/>
  <c r="R18"/>
  <c r="R10"/>
  <c r="R9"/>
  <c r="R33" l="1"/>
  <c r="R49" l="1"/>
  <c r="R31" l="1"/>
  <c r="R48"/>
  <c r="R44" l="1"/>
  <c r="R45"/>
  <c r="R46"/>
  <c r="R24"/>
  <c r="R25"/>
  <c r="R20"/>
  <c r="R52" l="1"/>
  <c r="R32" l="1"/>
  <c r="R50" l="1"/>
  <c r="R28" l="1"/>
  <c r="R26" l="1"/>
  <c r="R19" l="1"/>
  <c r="R30" l="1"/>
  <c r="T27" l="1"/>
  <c r="T29"/>
  <c r="S27"/>
  <c r="S29"/>
  <c r="R27" l="1"/>
  <c r="R29"/>
  <c r="L38" l="1"/>
  <c r="P38"/>
  <c r="I38"/>
  <c r="Q38"/>
  <c r="M38"/>
  <c r="J38"/>
  <c r="O38"/>
  <c r="K38"/>
  <c r="N38"/>
  <c r="O39" l="1"/>
  <c r="I39"/>
  <c r="L39"/>
  <c r="N39"/>
  <c r="Q39"/>
  <c r="M39"/>
  <c r="J39"/>
  <c r="K39"/>
  <c r="P39"/>
  <c r="Q35"/>
  <c r="P35"/>
  <c r="M35"/>
  <c r="O35"/>
  <c r="K35"/>
  <c r="I35"/>
  <c r="N35"/>
  <c r="J35"/>
  <c r="L35"/>
  <c r="I52" l="1"/>
  <c r="J52"/>
  <c r="L52"/>
  <c r="M52"/>
  <c r="N52"/>
  <c r="P52"/>
  <c r="K52"/>
  <c r="O52"/>
  <c r="Q52"/>
  <c r="K22" l="1"/>
  <c r="I22"/>
  <c r="N22"/>
  <c r="J22"/>
  <c r="P22"/>
  <c r="L22"/>
  <c r="O22"/>
  <c r="Q22"/>
  <c r="M22"/>
  <c r="N43" l="1"/>
  <c r="K43"/>
  <c r="M43"/>
  <c r="O43"/>
  <c r="L43"/>
  <c r="J43"/>
  <c r="P43"/>
  <c r="Q43"/>
  <c r="I43"/>
  <c r="M42" l="1"/>
  <c r="L42"/>
  <c r="Q42"/>
  <c r="P42"/>
  <c r="I42"/>
  <c r="J42"/>
  <c r="N42"/>
  <c r="K42"/>
  <c r="O42"/>
  <c r="P6"/>
  <c r="I6"/>
  <c r="Q6"/>
  <c r="J6"/>
  <c r="M6"/>
  <c r="O6"/>
  <c r="K6"/>
  <c r="L6"/>
  <c r="N6"/>
  <c r="J8"/>
  <c r="L8"/>
  <c r="Q8"/>
  <c r="K8"/>
  <c r="M8"/>
  <c r="N8"/>
  <c r="O8"/>
  <c r="P8"/>
  <c r="I8"/>
  <c r="I15" s="1"/>
  <c r="O41"/>
  <c r="P41"/>
  <c r="I41"/>
  <c r="Q41"/>
  <c r="L41"/>
  <c r="N41"/>
  <c r="J41"/>
  <c r="K41"/>
  <c r="M41"/>
  <c r="I7"/>
  <c r="Q7"/>
  <c r="J7"/>
  <c r="O7"/>
  <c r="K7"/>
  <c r="L7"/>
  <c r="M7"/>
  <c r="N7"/>
  <c r="P7"/>
  <c r="I17" l="1"/>
  <c r="Q17"/>
  <c r="J17"/>
  <c r="N17"/>
  <c r="K17"/>
  <c r="P17"/>
  <c r="L17"/>
  <c r="M17"/>
  <c r="O17"/>
  <c r="K16"/>
  <c r="M16"/>
  <c r="I16"/>
  <c r="L16"/>
  <c r="Q16"/>
  <c r="N16"/>
  <c r="O16"/>
  <c r="P16"/>
  <c r="J16"/>
  <c r="O18"/>
  <c r="P18"/>
  <c r="I18"/>
  <c r="M18"/>
  <c r="Q18"/>
  <c r="L18"/>
  <c r="J18"/>
  <c r="K18"/>
  <c r="N18"/>
  <c r="N48" l="1"/>
  <c r="O48"/>
  <c r="M48"/>
  <c r="P48"/>
  <c r="I48"/>
  <c r="Q48"/>
  <c r="J48"/>
  <c r="K48"/>
  <c r="L48"/>
  <c r="M10" l="1"/>
  <c r="O10"/>
  <c r="L10"/>
  <c r="N10"/>
  <c r="K10"/>
  <c r="P10"/>
  <c r="I10"/>
  <c r="Q10"/>
  <c r="J10"/>
  <c r="P9" l="1"/>
  <c r="Q9"/>
  <c r="J9"/>
  <c r="O9"/>
  <c r="I9"/>
  <c r="M9"/>
  <c r="N9"/>
  <c r="K9"/>
  <c r="L9"/>
  <c r="K34" l="1"/>
  <c r="Q34"/>
  <c r="M34"/>
  <c r="L34"/>
  <c r="I34"/>
  <c r="P34"/>
  <c r="O34"/>
  <c r="N34"/>
  <c r="J34"/>
  <c r="I32" l="1"/>
  <c r="J32"/>
  <c r="K32"/>
  <c r="L32"/>
  <c r="P32"/>
  <c r="M32"/>
  <c r="N32"/>
  <c r="O32"/>
  <c r="Q32"/>
  <c r="P49" l="1"/>
  <c r="I49"/>
  <c r="Q49"/>
  <c r="J49"/>
  <c r="L49"/>
  <c r="M49"/>
  <c r="O49"/>
  <c r="K49"/>
  <c r="N49"/>
  <c r="P33" l="1"/>
  <c r="I33"/>
  <c r="Q33"/>
  <c r="J33"/>
  <c r="L33"/>
  <c r="M33"/>
  <c r="N33"/>
  <c r="K33"/>
  <c r="O33"/>
  <c r="I50" l="1"/>
  <c r="J50"/>
  <c r="Q50"/>
  <c r="P50"/>
  <c r="N50"/>
  <c r="M50"/>
  <c r="K50"/>
  <c r="O50"/>
  <c r="L50"/>
  <c r="M21"/>
  <c r="N21"/>
  <c r="O21"/>
  <c r="K21"/>
  <c r="P21"/>
  <c r="I21"/>
  <c r="Q21"/>
  <c r="J21"/>
  <c r="L21"/>
  <c r="M46"/>
  <c r="N46"/>
  <c r="O46"/>
  <c r="Q46"/>
  <c r="K46"/>
  <c r="L46"/>
  <c r="P46"/>
  <c r="I46"/>
  <c r="J46"/>
  <c r="I25"/>
  <c r="Q25"/>
  <c r="K25"/>
  <c r="N25"/>
  <c r="P25"/>
  <c r="J25"/>
  <c r="O25"/>
  <c r="L25"/>
  <c r="M25"/>
  <c r="P31"/>
  <c r="Q31"/>
  <c r="J31"/>
  <c r="I31"/>
  <c r="O31"/>
  <c r="K31"/>
  <c r="L31"/>
  <c r="M31"/>
  <c r="N31"/>
  <c r="I44"/>
  <c r="Q44"/>
  <c r="K44"/>
  <c r="N44"/>
  <c r="J44"/>
  <c r="L44"/>
  <c r="M44"/>
  <c r="O44"/>
  <c r="P44"/>
  <c r="I30"/>
  <c r="J30"/>
  <c r="K30"/>
  <c r="L30"/>
  <c r="M30"/>
  <c r="N30"/>
  <c r="O30"/>
  <c r="P30"/>
  <c r="Q30"/>
  <c r="P20"/>
  <c r="L20"/>
  <c r="Q20"/>
  <c r="J20"/>
  <c r="O20"/>
  <c r="K20"/>
  <c r="I20"/>
  <c r="M20"/>
  <c r="N20"/>
  <c r="I19"/>
  <c r="J19"/>
  <c r="K19"/>
  <c r="O19"/>
  <c r="Q19"/>
  <c r="L19"/>
  <c r="M19"/>
  <c r="N19"/>
  <c r="P19"/>
  <c r="K23"/>
  <c r="L23"/>
  <c r="M23"/>
  <c r="P23"/>
  <c r="I23"/>
  <c r="J23"/>
  <c r="Q23"/>
  <c r="N23"/>
  <c r="O23"/>
  <c r="I28"/>
  <c r="J28"/>
  <c r="K28"/>
  <c r="L28"/>
  <c r="P28"/>
  <c r="Q28"/>
  <c r="M28"/>
  <c r="N28"/>
  <c r="O28"/>
  <c r="O45"/>
  <c r="Q45"/>
  <c r="M45"/>
  <c r="N45"/>
  <c r="P45"/>
  <c r="I45"/>
  <c r="L45"/>
  <c r="J45"/>
  <c r="K45"/>
  <c r="K24" l="1"/>
  <c r="M24"/>
  <c r="O24"/>
  <c r="Q24"/>
  <c r="L24"/>
  <c r="P24"/>
  <c r="N24"/>
  <c r="I24"/>
  <c r="J24"/>
  <c r="I51"/>
  <c r="O51"/>
  <c r="L51"/>
  <c r="M51"/>
  <c r="P51"/>
  <c r="J51"/>
  <c r="N51"/>
  <c r="K51"/>
  <c r="Q51"/>
  <c r="I29"/>
  <c r="Q29"/>
  <c r="J29"/>
  <c r="K29"/>
  <c r="L29"/>
  <c r="M29"/>
  <c r="N29"/>
  <c r="O29"/>
  <c r="P29"/>
  <c r="I26"/>
  <c r="J26"/>
  <c r="Q26"/>
  <c r="P26"/>
  <c r="O26"/>
  <c r="N26"/>
  <c r="L26"/>
  <c r="K26"/>
  <c r="M26"/>
  <c r="I27"/>
  <c r="J27"/>
  <c r="O27"/>
  <c r="P27"/>
  <c r="Q27"/>
  <c r="K27"/>
  <c r="L27"/>
  <c r="M27"/>
  <c r="N27"/>
  <c r="J47" l="1"/>
  <c r="L47"/>
  <c r="K47"/>
  <c r="Q47"/>
  <c r="I47"/>
  <c r="P47"/>
  <c r="O47"/>
  <c r="N47"/>
  <c r="M47"/>
  <c r="I11"/>
</calcChain>
</file>

<file path=xl/sharedStrings.xml><?xml version="1.0" encoding="utf-8"?>
<sst xmlns="http://schemas.openxmlformats.org/spreadsheetml/2006/main" count="113" uniqueCount="72">
  <si>
    <t>Tipo</t>
  </si>
  <si>
    <t>Modelo</t>
  </si>
  <si>
    <t>Status Portfólio</t>
  </si>
  <si>
    <t>Valor até 10x</t>
  </si>
  <si>
    <t>24x</t>
  </si>
  <si>
    <t>Cód. SAP</t>
  </si>
  <si>
    <t>Portfólio Vigente</t>
  </si>
  <si>
    <t>TESTE</t>
  </si>
  <si>
    <t>Películas</t>
  </si>
  <si>
    <t>Outros</t>
  </si>
  <si>
    <t>Carregador Viagem Apple USB-C 20W</t>
  </si>
  <si>
    <t>Carregador Magsafe Apple</t>
  </si>
  <si>
    <t>Fornecedor</t>
  </si>
  <si>
    <t>Customic</t>
  </si>
  <si>
    <t>Samsung</t>
  </si>
  <si>
    <t>Apple</t>
  </si>
  <si>
    <t>Harman</t>
  </si>
  <si>
    <t>DPC</t>
  </si>
  <si>
    <t>Tellescom</t>
  </si>
  <si>
    <t>Ovvi</t>
  </si>
  <si>
    <t>Carregador Parede Universal 65W Ovvi Branco</t>
  </si>
  <si>
    <t>Powerbank 12.000 Ovvi Branco</t>
  </si>
  <si>
    <t>Powerbank 12.000 Ovvi Cinza</t>
  </si>
  <si>
    <t>Cabo 2x1 Ovvi Branco</t>
  </si>
  <si>
    <t>Cabo 2x1 Ovvi Cinza</t>
  </si>
  <si>
    <t>Cabo 3x1 Ovvi Branco</t>
  </si>
  <si>
    <t>Cabo 3x1 Ovvi Cinza</t>
  </si>
  <si>
    <t>Capa Ovvi Silicone Iphone 13 Preto</t>
  </si>
  <si>
    <t>Capa Ovvi Silicone Samsung Galaxy S23+ Preto</t>
  </si>
  <si>
    <t>Capa Ovvi Silicone Samsung Galaxy S23 Preto</t>
  </si>
  <si>
    <t>Capa Ovvi Silicone Samsung Galaxy S23 Ultra Preto</t>
  </si>
  <si>
    <t>Capa Ovvi Silicone Iphone 14 Preto</t>
  </si>
  <si>
    <t>Capa Ovvi Magsafe Iphone 13 Transparente</t>
  </si>
  <si>
    <t>Carregador Parede Universal 25W Ovvi Branco</t>
  </si>
  <si>
    <t>Cabo USB-C Lightning Ovvi Branco</t>
  </si>
  <si>
    <t>Cabo USB-C Lightning Ovvi Preto</t>
  </si>
  <si>
    <t>Capa Ovvi Magsafe Iphone 14 Transparente</t>
  </si>
  <si>
    <t>Fone de Ouvido Apple Earpods</t>
  </si>
  <si>
    <t>Fone de Ouvido Apple AirPods 2 Carregador com Fio</t>
  </si>
  <si>
    <t>Fone de Ouvido JBL TUNE 110</t>
  </si>
  <si>
    <t>Fone de Ouvido Samsung AKG USB-C Preto</t>
  </si>
  <si>
    <t>Fone de Ouvido JBL Wave Flex</t>
  </si>
  <si>
    <t>Fone de Ouvido JBL Wave Buds</t>
  </si>
  <si>
    <t>Fone de Ouvido Apple AirPods 3</t>
  </si>
  <si>
    <t>Fone de Ouvido Apple Airpods Pro 2 Geração</t>
  </si>
  <si>
    <t>Repetidor WI-FI Vivo Smart Preto</t>
  </si>
  <si>
    <t>Lenovo</t>
  </si>
  <si>
    <t>Capas</t>
  </si>
  <si>
    <t>Capa Ovvi Silicone Magsafe Iphone 15 Preto</t>
  </si>
  <si>
    <t>Capa Ovvi Silicone Magsafe Iphone 15 Plus Preto</t>
  </si>
  <si>
    <t>Capa Ovvi Silicone Magsafe Iphone 15 Pro Preto</t>
  </si>
  <si>
    <t>Capa Ovvi Silicone Magsafe Iphone 15 Pro Max Preto</t>
  </si>
  <si>
    <t>Fone de Ouvido Earpods com USB-C</t>
  </si>
  <si>
    <t>Fone de Ouvido Galaxy Buds FE</t>
  </si>
  <si>
    <t>Fone de Ouvido Moto Buds 105 TWS</t>
  </si>
  <si>
    <t>Projetor Samsung The Freestyle Portátil 2 Geração Branco</t>
  </si>
  <si>
    <t>Carregador de Parede Ovvi 35W Branco</t>
  </si>
  <si>
    <t>Cabo de USB-C x USB-C 2m Ovvi Kevlar Preto</t>
  </si>
  <si>
    <t>Cabo de USB-C x USB-C 2m Ovvi Kevlar Branco</t>
  </si>
  <si>
    <t>Mochila Lenovo para Notebook 15.6 B210 Casual Preto</t>
  </si>
  <si>
    <t>Capa Ovvi Silicone Iphone 12 e 12 Pro Preto</t>
  </si>
  <si>
    <t>Capa Ovvi Magsafe Iphone 12 e 12 Pro Transparente</t>
  </si>
  <si>
    <t>Película Vidro 3D Iphone 12 e 12 Pro</t>
  </si>
  <si>
    <t>Película Vidro 3D Iphone 13 e 13 Pro</t>
  </si>
  <si>
    <t>Cabos</t>
  </si>
  <si>
    <t>Fone de Ouvido</t>
  </si>
  <si>
    <t>Novo no Portfólio</t>
  </si>
  <si>
    <t>Fone de Ouvido Galaxy Buds 2 Pro Grafite</t>
  </si>
  <si>
    <t>Fora de Portfólio</t>
  </si>
  <si>
    <t>Fone de Ouvido Motorola Earbuds 105 Preto</t>
  </si>
  <si>
    <t xml:space="preserve">Fone de Ouvido Bluetooth JBL Tune 520BT </t>
  </si>
  <si>
    <t>Lista de Acessórios B2B: Abril/24</t>
  </si>
</sst>
</file>

<file path=xl/styles.xml><?xml version="1.0" encoding="utf-8"?>
<styleSheet xmlns="http://schemas.openxmlformats.org/spreadsheetml/2006/main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&quot;* #,##0.00_);_(&quot;R$&quot;* \(#,##0.00\);_(&quot;R$&quot;* &quot;-&quot;??_);_(@_)"/>
    <numFmt numFmtId="165" formatCode="&quot;R$&quot;\ #,##0"/>
    <numFmt numFmtId="166" formatCode="&quot;R$&quot;\ #,##0.00"/>
    <numFmt numFmtId="167" formatCode="_(&quot;R$ &quot;* #,##0.00_);_(&quot;R$ &quot;* \(#,##0.00\);_(&quot;R$ 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420063"/>
        <bgColor theme="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4" fontId="2" fillId="0" borderId="0" xfId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65" fontId="3" fillId="3" borderId="1" xfId="2" applyNumberFormat="1" applyFont="1" applyFill="1" applyBorder="1" applyAlignment="1">
      <alignment horizontal="center" vertical="center"/>
    </xf>
    <xf numFmtId="165" fontId="3" fillId="3" borderId="7" xfId="2" applyNumberFormat="1" applyFont="1" applyFill="1" applyBorder="1" applyAlignment="1">
      <alignment horizontal="center" vertical="center"/>
    </xf>
    <xf numFmtId="165" fontId="3" fillId="3" borderId="9" xfId="2" applyNumberFormat="1" applyFont="1" applyFill="1" applyBorder="1" applyAlignment="1">
      <alignment horizontal="center" vertical="center"/>
    </xf>
    <xf numFmtId="165" fontId="3" fillId="3" borderId="10" xfId="2" applyNumberFormat="1" applyFont="1" applyFill="1" applyBorder="1" applyAlignment="1">
      <alignment horizontal="center" vertical="center"/>
    </xf>
    <xf numFmtId="165" fontId="3" fillId="3" borderId="14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3" borderId="16" xfId="2" applyNumberFormat="1" applyFont="1" applyFill="1" applyBorder="1" applyAlignment="1">
      <alignment horizontal="center" vertical="center"/>
    </xf>
    <xf numFmtId="165" fontId="3" fillId="3" borderId="15" xfId="2" applyNumberFormat="1" applyFont="1" applyFill="1" applyBorder="1" applyAlignment="1">
      <alignment horizontal="center" vertical="center"/>
    </xf>
    <xf numFmtId="165" fontId="3" fillId="3" borderId="18" xfId="2" applyNumberFormat="1" applyFont="1" applyFill="1" applyBorder="1" applyAlignment="1">
      <alignment horizontal="center" vertical="center"/>
    </xf>
    <xf numFmtId="165" fontId="3" fillId="3" borderId="5" xfId="2" applyNumberFormat="1" applyFont="1" applyFill="1" applyBorder="1" applyAlignment="1">
      <alignment horizontal="center" vertical="center"/>
    </xf>
    <xf numFmtId="165" fontId="3" fillId="3" borderId="19" xfId="2" applyNumberFormat="1" applyFont="1" applyFill="1" applyBorder="1" applyAlignment="1">
      <alignment horizontal="center" vertical="center"/>
    </xf>
    <xf numFmtId="165" fontId="3" fillId="3" borderId="20" xfId="2" applyNumberFormat="1" applyFont="1" applyFill="1" applyBorder="1" applyAlignment="1">
      <alignment horizontal="center" vertical="center"/>
    </xf>
    <xf numFmtId="166" fontId="3" fillId="0" borderId="1" xfId="2" applyNumberFormat="1" applyFont="1" applyFill="1" applyBorder="1" applyAlignment="1">
      <alignment horizontal="center" vertical="center"/>
    </xf>
    <xf numFmtId="166" fontId="3" fillId="0" borderId="9" xfId="2" applyNumberFormat="1" applyFont="1" applyFill="1" applyBorder="1" applyAlignment="1">
      <alignment horizontal="center" vertical="center"/>
    </xf>
    <xf numFmtId="165" fontId="3" fillId="0" borderId="1" xfId="2" applyNumberFormat="1" applyFont="1" applyFill="1" applyBorder="1" applyAlignment="1">
      <alignment horizontal="center" vertical="center"/>
    </xf>
    <xf numFmtId="165" fontId="3" fillId="0" borderId="14" xfId="2" applyNumberFormat="1" applyFont="1" applyFill="1" applyBorder="1" applyAlignment="1">
      <alignment horizontal="center" vertical="center"/>
    </xf>
    <xf numFmtId="165" fontId="3" fillId="0" borderId="9" xfId="2" applyNumberFormat="1" applyFont="1" applyFill="1" applyBorder="1" applyAlignment="1">
      <alignment horizontal="center" vertical="center"/>
    </xf>
    <xf numFmtId="165" fontId="3" fillId="0" borderId="16" xfId="2" applyNumberFormat="1" applyFont="1" applyFill="1" applyBorder="1" applyAlignment="1">
      <alignment horizontal="center" vertical="center"/>
    </xf>
    <xf numFmtId="165" fontId="3" fillId="0" borderId="5" xfId="2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65" fontId="3" fillId="0" borderId="29" xfId="2" applyNumberFormat="1" applyFont="1" applyFill="1" applyBorder="1" applyAlignment="1">
      <alignment horizontal="center" vertical="center"/>
    </xf>
    <xf numFmtId="165" fontId="3" fillId="3" borderId="29" xfId="2" applyNumberFormat="1" applyFont="1" applyFill="1" applyBorder="1" applyAlignment="1">
      <alignment horizontal="center" vertical="center"/>
    </xf>
    <xf numFmtId="165" fontId="3" fillId="3" borderId="30" xfId="2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65" fontId="3" fillId="3" borderId="35" xfId="2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left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</cellXfs>
  <cellStyles count="4">
    <cellStyle name="Moeda" xfId="1" builtinId="4"/>
    <cellStyle name="Moeda 2" xfId="3"/>
    <cellStyle name="Normal" xfId="0" builtinId="0"/>
    <cellStyle name="Separador de milhares" xfId="2" builtinId="3"/>
  </cellStyles>
  <dxfs count="0"/>
  <tableStyles count="0" defaultTableStyle="TableStyleMedium2" defaultPivotStyle="PivotStyleLight16"/>
  <colors>
    <mruColors>
      <color rgb="FF420063"/>
      <color rgb="FF99CC33"/>
      <color rgb="FF47A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oasfs02/dmkc/3.%20NEW%20Aquisi&#231;&#227;o/OFERTAS%20M&#211;VEIS/Terminais/Acess&#243;rios/2024/02.%20Fevereiro/02.%20Precifica&#231;&#227;o%20Acess&#243;rios%20-%20Feverei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04.%20Precifica&#231;&#227;o%20Acess&#243;rios%20-%20Abri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0040521/OneDrive%20-%20Telefonica/DOCUMENTOS/MARKETING/Precifica&#231;&#227;o%20Terminais/PRE&#199;OS%20E%20ANALISE%20COMPETITIVA/2019/042019/04.%20Pre&#231;os%20-%20B2B_Abril19%20-%20Macro%20Corrigida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ssórios"/>
      <sheetName val="Premissas"/>
      <sheetName val="CMVs"/>
      <sheetName val="Estoque"/>
      <sheetName val="Ofertas Fev"/>
      <sheetName val="Book"/>
      <sheetName val="Fcst"/>
      <sheetName val="Demanda Q1"/>
      <sheetName val="Descontinuados"/>
    </sheetNames>
    <sheetDataSet>
      <sheetData sheetId="0">
        <row r="1">
          <cell r="C1">
            <v>0</v>
          </cell>
        </row>
        <row r="2">
          <cell r="A2" t="str">
            <v>SKU</v>
          </cell>
          <cell r="B2" t="str">
            <v>Nome PJ</v>
          </cell>
          <cell r="C2" t="str">
            <v>Descrição Comercial</v>
          </cell>
          <cell r="D2" t="str">
            <v>Categoria</v>
          </cell>
          <cell r="E2" t="str">
            <v>Categoria II</v>
          </cell>
          <cell r="F2" t="str">
            <v>Status Portfólio</v>
          </cell>
        </row>
        <row r="3">
          <cell r="A3">
            <v>22021086</v>
          </cell>
          <cell r="B3" t="str">
            <v xml:space="preserve">Capa Ovvi Silicone Iphone 12/12 Pro </v>
          </cell>
          <cell r="C3" t="str">
            <v>Capa de Silicone Ovvi Iphone 12 e12 Pro Preta</v>
          </cell>
          <cell r="D3" t="str">
            <v>Capa</v>
          </cell>
          <cell r="E3" t="str">
            <v>Capas</v>
          </cell>
          <cell r="F3" t="str">
            <v>Fora de Portfólio</v>
          </cell>
        </row>
        <row r="4">
          <cell r="A4">
            <v>22021083</v>
          </cell>
          <cell r="B4" t="str">
            <v>Capa Ovvi Magsafe Iphone 12/12 Pro</v>
          </cell>
          <cell r="C4" t="str">
            <v>Capa Magsafe Ovvi Iphone 12 e 12 Pro Transparente</v>
          </cell>
          <cell r="D4" t="str">
            <v>Capa</v>
          </cell>
          <cell r="E4" t="str">
            <v>Capas</v>
          </cell>
          <cell r="F4" t="str">
            <v>Fora de Portfólio</v>
          </cell>
        </row>
        <row r="5">
          <cell r="A5">
            <v>22021033</v>
          </cell>
          <cell r="B5" t="str">
            <v xml:space="preserve">Capa Ovvi Magsafe Iphone 13 </v>
          </cell>
          <cell r="C5" t="str">
            <v>Capa Magsafe Ovvi Iphone 13 Transparente</v>
          </cell>
          <cell r="D5" t="str">
            <v>Capa</v>
          </cell>
          <cell r="E5" t="str">
            <v>Capas</v>
          </cell>
          <cell r="F5" t="str">
            <v>Portfólio Vigente</v>
          </cell>
        </row>
        <row r="6">
          <cell r="A6">
            <v>22021278</v>
          </cell>
          <cell r="B6" t="str">
            <v>Capa Ovvi Silicone Iphone 13</v>
          </cell>
          <cell r="C6" t="str">
            <v>Capa de Silicone Ovvi Iphone 13 Preta</v>
          </cell>
          <cell r="D6" t="str">
            <v>Capa</v>
          </cell>
          <cell r="E6" t="str">
            <v>Capas</v>
          </cell>
          <cell r="F6" t="str">
            <v>Portfólio Vigente</v>
          </cell>
        </row>
        <row r="7">
          <cell r="A7">
            <v>22021301</v>
          </cell>
          <cell r="B7" t="str">
            <v xml:space="preserve">Capa Ovvi Silicone Iphone 14 </v>
          </cell>
          <cell r="C7" t="str">
            <v>Capa Silicone Ovvi Iphone 14 Preta</v>
          </cell>
          <cell r="D7" t="str">
            <v>Capa</v>
          </cell>
          <cell r="E7" t="str">
            <v>Capas</v>
          </cell>
          <cell r="F7" t="str">
            <v>Portfólio Vigente</v>
          </cell>
        </row>
        <row r="8">
          <cell r="A8">
            <v>22021076</v>
          </cell>
          <cell r="B8" t="str">
            <v xml:space="preserve">Capa Ovvi Magsafe Iphone 14 </v>
          </cell>
          <cell r="C8" t="str">
            <v>Capa Magsafe Ovvi Iphone 14 Transparente</v>
          </cell>
          <cell r="D8" t="str">
            <v>Capa</v>
          </cell>
          <cell r="E8" t="str">
            <v>Capas</v>
          </cell>
          <cell r="F8" t="str">
            <v>Portfólio Vigente</v>
          </cell>
        </row>
        <row r="9">
          <cell r="A9">
            <v>22022121</v>
          </cell>
          <cell r="B9" t="str">
            <v>Capa Ovvi Silicone Magsafe Iphone 15 Preto</v>
          </cell>
          <cell r="C9" t="str">
            <v>Capa Silicone Magsafe Ovvi Iphone 15 Preto</v>
          </cell>
          <cell r="D9" t="str">
            <v>Capa</v>
          </cell>
          <cell r="E9" t="str">
            <v>Capas</v>
          </cell>
          <cell r="F9" t="str">
            <v>Portfólio Vigente</v>
          </cell>
        </row>
        <row r="10">
          <cell r="A10">
            <v>22022102</v>
          </cell>
          <cell r="B10" t="str">
            <v>Capa Ovvi Silicone Magsafe Iphone 15 Plus Preto</v>
          </cell>
          <cell r="C10" t="str">
            <v>Capa Silicone Magsafe Ovvi Iphone 15 Plus Preto</v>
          </cell>
          <cell r="D10" t="str">
            <v>Capa</v>
          </cell>
          <cell r="E10" t="str">
            <v>Capas</v>
          </cell>
          <cell r="F10" t="str">
            <v>Portfólio Vigente</v>
          </cell>
        </row>
        <row r="11">
          <cell r="A11">
            <v>22022116</v>
          </cell>
          <cell r="B11" t="str">
            <v>Capa Ovvi Silicone Magsafe Iphone 15 Pro Preto</v>
          </cell>
          <cell r="C11" t="str">
            <v>Capa Silicone Magsafe Ovvi Iphone 15 Pro Preto</v>
          </cell>
          <cell r="D11" t="str">
            <v>Capa</v>
          </cell>
          <cell r="E11" t="str">
            <v>Capas</v>
          </cell>
          <cell r="F11" t="str">
            <v>Portfólio Vigente</v>
          </cell>
        </row>
        <row r="12">
          <cell r="A12">
            <v>22022112</v>
          </cell>
          <cell r="B12" t="str">
            <v>Capa Ovvi Silicone Magsafe Iphone 15 Pro Max Preto</v>
          </cell>
          <cell r="C12" t="str">
            <v>Capa Silicone Magsafe Ovvi Iphone 15 Pro Max Preto</v>
          </cell>
          <cell r="D12" t="str">
            <v>Capa</v>
          </cell>
          <cell r="E12" t="str">
            <v>Capas</v>
          </cell>
          <cell r="F12" t="str">
            <v>Portfólio Vigente</v>
          </cell>
        </row>
        <row r="13">
          <cell r="A13">
            <v>22021566</v>
          </cell>
          <cell r="B13" t="str">
            <v>Capa Impactor Clear Samsung Galaxy A14</v>
          </cell>
          <cell r="C13" t="str">
            <v>Capa Impactor Customic Samsung Galaxy A14 Transparente</v>
          </cell>
          <cell r="D13" t="str">
            <v>Capa</v>
          </cell>
          <cell r="E13" t="str">
            <v>Capas</v>
          </cell>
          <cell r="F13" t="str">
            <v>Fora de Portfólio</v>
          </cell>
        </row>
        <row r="14">
          <cell r="A14">
            <v>22021422</v>
          </cell>
          <cell r="B14" t="str">
            <v>Capa Ovvi Samsung S23+ Silicone</v>
          </cell>
          <cell r="C14" t="str">
            <v>Capa de Silicone Ovvi Samsung Galaxy S23+ Preta</v>
          </cell>
          <cell r="D14" t="str">
            <v>Capa</v>
          </cell>
          <cell r="E14" t="str">
            <v>Capas</v>
          </cell>
          <cell r="F14" t="str">
            <v>Fora de Portfólio</v>
          </cell>
        </row>
        <row r="15">
          <cell r="A15">
            <v>22021438</v>
          </cell>
          <cell r="B15" t="str">
            <v>Capa Ovvi Samsung S23 Silicone</v>
          </cell>
          <cell r="C15" t="str">
            <v>Capa de Silicone Ovvi Samsung Galaxy S23 Preta</v>
          </cell>
          <cell r="D15" t="str">
            <v>Capa</v>
          </cell>
          <cell r="E15" t="str">
            <v>Capas</v>
          </cell>
          <cell r="F15" t="str">
            <v>Portfólio Vigente</v>
          </cell>
        </row>
        <row r="16">
          <cell r="A16">
            <v>22021448</v>
          </cell>
          <cell r="B16" t="str">
            <v>Capa Ovvi Samsung S23 Ultra Silicone</v>
          </cell>
          <cell r="C16" t="str">
            <v>Capa de Silicone Ovvi Samsung Galaxy S23 Ultra Preta</v>
          </cell>
          <cell r="D16" t="str">
            <v>Capa</v>
          </cell>
          <cell r="E16" t="str">
            <v>Capas</v>
          </cell>
          <cell r="F16" t="str">
            <v>Portfólio Vigente</v>
          </cell>
        </row>
        <row r="17">
          <cell r="A17">
            <v>22019815</v>
          </cell>
          <cell r="B17" t="str">
            <v>Carregador Viagem Apple USB-C 20W</v>
          </cell>
          <cell r="C17" t="str">
            <v>Carregador USB-C Apple 20W Branco</v>
          </cell>
          <cell r="D17" t="str">
            <v>Carregador de Parede</v>
          </cell>
          <cell r="E17" t="str">
            <v>Carregadores</v>
          </cell>
          <cell r="F17" t="str">
            <v>Portfólio Vigente</v>
          </cell>
        </row>
        <row r="18">
          <cell r="A18">
            <v>22019827</v>
          </cell>
          <cell r="B18" t="str">
            <v>Carregador Magsafe Apple</v>
          </cell>
          <cell r="C18" t="str">
            <v>Carregador Magsafe Apple Branco</v>
          </cell>
          <cell r="D18" t="str">
            <v>Carregador de Parede</v>
          </cell>
          <cell r="E18" t="str">
            <v>Carregadores</v>
          </cell>
          <cell r="F18" t="str">
            <v>Portfólio Vigente</v>
          </cell>
        </row>
        <row r="19">
          <cell r="A19">
            <v>22020265</v>
          </cell>
          <cell r="B19" t="str">
            <v>Carregador Viagem Samsung 25W</v>
          </cell>
          <cell r="C19" t="str">
            <v>Carregador de Parede Samsung 25W Preta</v>
          </cell>
          <cell r="D19" t="str">
            <v>Carregador de Parede</v>
          </cell>
          <cell r="E19" t="str">
            <v>Carregadores</v>
          </cell>
          <cell r="F19" t="str">
            <v>Fora de Portfólio</v>
          </cell>
        </row>
        <row r="20">
          <cell r="A20">
            <v>22021679</v>
          </cell>
          <cell r="B20" t="str">
            <v xml:space="preserve">Carregador Parede Universal 25W Ovvi </v>
          </cell>
          <cell r="C20" t="str">
            <v>Carregador de Parede Ovvi 25W Branco</v>
          </cell>
          <cell r="D20" t="str">
            <v>Carregador de Parede</v>
          </cell>
          <cell r="E20" t="str">
            <v>Carregadores</v>
          </cell>
          <cell r="F20" t="str">
            <v>Portfólio Vigente</v>
          </cell>
        </row>
        <row r="21">
          <cell r="A21">
            <v>22021676</v>
          </cell>
          <cell r="B21" t="str">
            <v>Carregador de Parede Duplo Ovvi 35W Branco</v>
          </cell>
          <cell r="C21" t="str">
            <v>Carregador de Parede Ovvi 35W Branco</v>
          </cell>
          <cell r="D21" t="str">
            <v>Carregador de Parede</v>
          </cell>
          <cell r="E21" t="str">
            <v>Carregadores</v>
          </cell>
          <cell r="F21" t="str">
            <v>Portfólio Vigente</v>
          </cell>
        </row>
        <row r="22">
          <cell r="A22">
            <v>22021678</v>
          </cell>
          <cell r="B22" t="str">
            <v xml:space="preserve">Carregador Parede Universal 65W Ovvi </v>
          </cell>
          <cell r="C22" t="str">
            <v>Carregador de Parede Ovvi 65W Branco</v>
          </cell>
          <cell r="D22" t="str">
            <v>Carregador de Parede</v>
          </cell>
          <cell r="E22" t="str">
            <v>Carregadores</v>
          </cell>
          <cell r="F22" t="str">
            <v>Portfólio Vigente</v>
          </cell>
        </row>
        <row r="23">
          <cell r="A23">
            <v>22021481</v>
          </cell>
          <cell r="B23" t="str">
            <v xml:space="preserve">Powerbank 12.000 Ovvi </v>
          </cell>
          <cell r="C23" t="str">
            <v>Carregador Portátil Powerbank Ovvi 12.000 Branco</v>
          </cell>
          <cell r="D23" t="str">
            <v>Carregador Portátil</v>
          </cell>
          <cell r="E23" t="str">
            <v>Carregadores</v>
          </cell>
          <cell r="F23" t="str">
            <v>Portfólio Vigente</v>
          </cell>
        </row>
        <row r="24">
          <cell r="A24">
            <v>22020780</v>
          </cell>
          <cell r="B24" t="str">
            <v xml:space="preserve">Powerbank 12.000 Ovvi </v>
          </cell>
          <cell r="C24" t="str">
            <v>Carregador Portátil Powerbank Ovvi 12.000 Cinza</v>
          </cell>
          <cell r="D24" t="str">
            <v>Carregador Portátil</v>
          </cell>
          <cell r="E24" t="str">
            <v>Carregadores</v>
          </cell>
          <cell r="F24" t="str">
            <v>Portfólio Vigente</v>
          </cell>
        </row>
        <row r="25">
          <cell r="A25">
            <v>22022059</v>
          </cell>
          <cell r="B25" t="str">
            <v>Earpods com USB-C</v>
          </cell>
          <cell r="C25" t="str">
            <v>Apple Earpods USC-C Branco</v>
          </cell>
          <cell r="D25" t="str">
            <v>Fone de Ouvido</v>
          </cell>
          <cell r="E25" t="str">
            <v>Fone de Ouvido</v>
          </cell>
          <cell r="F25" t="str">
            <v>Portfólio Vigente</v>
          </cell>
        </row>
        <row r="26">
          <cell r="A26">
            <v>22018330</v>
          </cell>
          <cell r="B26" t="str">
            <v xml:space="preserve">Earpods com  Lightning </v>
          </cell>
          <cell r="C26" t="str">
            <v>Apple Earpods com conector Lightning Branco</v>
          </cell>
          <cell r="D26" t="str">
            <v>Fone de Ouvido</v>
          </cell>
          <cell r="E26" t="str">
            <v>Fone de Ouvido</v>
          </cell>
          <cell r="F26" t="str">
            <v>Portfólio Vigente</v>
          </cell>
        </row>
        <row r="27">
          <cell r="A27">
            <v>22020854</v>
          </cell>
          <cell r="B27" t="str">
            <v>Apple Airpods Pro 2ND</v>
          </cell>
          <cell r="C27" t="str">
            <v>Apple Airpods Pro 2N Geração Branco</v>
          </cell>
          <cell r="D27" t="str">
            <v>Fone de Ouvido</v>
          </cell>
          <cell r="E27" t="str">
            <v>Fone de Ouvido</v>
          </cell>
          <cell r="F27" t="str">
            <v>Portfólio Vigente</v>
          </cell>
        </row>
        <row r="28">
          <cell r="A28">
            <v>22018726</v>
          </cell>
          <cell r="B28" t="str">
            <v>Fone de Ouvido Apple AirPods 2 Carregador com Fio</v>
          </cell>
          <cell r="C28" t="str">
            <v>Apple AirPods 2N Geração com Estojo de Recarga Branco</v>
          </cell>
          <cell r="D28" t="str">
            <v>Fone de Ouvido</v>
          </cell>
          <cell r="E28" t="str">
            <v>Fone de Ouvido</v>
          </cell>
          <cell r="F28" t="str">
            <v>Portfólio Vigente</v>
          </cell>
        </row>
        <row r="29">
          <cell r="A29">
            <v>22020348</v>
          </cell>
          <cell r="B29" t="str">
            <v>Fone de Ouvido Apple AirPods 3</v>
          </cell>
          <cell r="C29" t="str">
            <v>Apple Airpods Pro 3N Geração Branco</v>
          </cell>
          <cell r="D29" t="str">
            <v>Fone de Ouvido</v>
          </cell>
          <cell r="E29" t="str">
            <v>Fone de Ouvido</v>
          </cell>
          <cell r="F29" t="str">
            <v>Portfólio Vigente</v>
          </cell>
        </row>
        <row r="30">
          <cell r="A30">
            <v>22021368</v>
          </cell>
          <cell r="B30" t="str">
            <v>Fone JBL Wave Flex</v>
          </cell>
          <cell r="C30" t="str">
            <v>Fone de Ouvido JBL Wave Flex Preto</v>
          </cell>
          <cell r="D30" t="str">
            <v>Fone de Ouvido</v>
          </cell>
          <cell r="E30" t="str">
            <v>Fone de Ouvido</v>
          </cell>
          <cell r="F30" t="str">
            <v>Portfólio Vigente</v>
          </cell>
        </row>
        <row r="31">
          <cell r="A31">
            <v>22018145</v>
          </cell>
          <cell r="B31" t="str">
            <v>Fone de Ouvido JBL TUNE 110</v>
          </cell>
          <cell r="C31" t="str">
            <v>Fone de Ouvido JBL TUNE 110 Preto</v>
          </cell>
          <cell r="D31" t="str">
            <v>Fone de Ouvido</v>
          </cell>
          <cell r="E31" t="str">
            <v>Fone de Ouvido</v>
          </cell>
          <cell r="F31" t="str">
            <v>Portfólio Vigente</v>
          </cell>
        </row>
        <row r="32">
          <cell r="A32">
            <v>22021367</v>
          </cell>
          <cell r="B32" t="str">
            <v>Fone de Ouvido JBL Wave Buds</v>
          </cell>
          <cell r="C32" t="str">
            <v>Fone de Ouvido JBL Wave Buds Preto</v>
          </cell>
          <cell r="D32" t="str">
            <v>Fone de Ouvido</v>
          </cell>
          <cell r="E32" t="str">
            <v>Fone de Ouvido</v>
          </cell>
          <cell r="F32" t="str">
            <v>Portfólio Vigente</v>
          </cell>
        </row>
        <row r="33">
          <cell r="A33">
            <v>22022123</v>
          </cell>
          <cell r="B33" t="str">
            <v>Galaxy Buds FE Grafite</v>
          </cell>
          <cell r="C33" t="str">
            <v>Fone de Ouvido Samsung Galaxy Buds FE Grafite</v>
          </cell>
          <cell r="D33" t="str">
            <v>Fone de Ouvido</v>
          </cell>
          <cell r="E33" t="str">
            <v>Fone de Ouvido</v>
          </cell>
          <cell r="F33" t="str">
            <v>Portfólio Vigente</v>
          </cell>
        </row>
        <row r="34">
          <cell r="A34">
            <v>22020199</v>
          </cell>
          <cell r="B34" t="str">
            <v>Fone de Ouvido Samsung AKG USB-C</v>
          </cell>
          <cell r="C34" t="str">
            <v>Fone de Ouvido Samsung AKG USB-C Preto</v>
          </cell>
          <cell r="D34" t="str">
            <v>Fone de Ouvido</v>
          </cell>
          <cell r="E34" t="str">
            <v>Fone de Ouvido</v>
          </cell>
          <cell r="F34" t="str">
            <v>Portfólio Vigente</v>
          </cell>
        </row>
        <row r="35">
          <cell r="A35">
            <v>22022173</v>
          </cell>
          <cell r="B35" t="str">
            <v>Fone Moto Buds 105 TWS</v>
          </cell>
          <cell r="C35" t="str">
            <v>Fone de Ouvido Motorola Buds 105 TWS Preto</v>
          </cell>
          <cell r="D35" t="str">
            <v>Fone de Ouvido</v>
          </cell>
          <cell r="E35" t="str">
            <v>Fone de Ouvido</v>
          </cell>
          <cell r="F35" t="str">
            <v>Portfólio Vigente</v>
          </cell>
        </row>
        <row r="36">
          <cell r="A36">
            <v>22020570</v>
          </cell>
          <cell r="B36" t="str">
            <v>Fone de Ouvido Motorola Pace 105</v>
          </cell>
          <cell r="C36" t="str">
            <v>Fone de Ouvido Motorola Pace 105 Preto</v>
          </cell>
          <cell r="D36" t="str">
            <v>Fone de Ouvido</v>
          </cell>
          <cell r="E36" t="str">
            <v>Fone de Ouvido</v>
          </cell>
          <cell r="F36" t="str">
            <v>Fora de Portfólio</v>
          </cell>
        </row>
        <row r="37">
          <cell r="A37">
            <v>22021820</v>
          </cell>
          <cell r="B37" t="str">
            <v xml:space="preserve">Fone de Ouvido Bluetooth JBL Tune 520BT </v>
          </cell>
          <cell r="C37" t="str">
            <v xml:space="preserve">Fone de Ouvido Bluetooth JBL Tune 520BT </v>
          </cell>
          <cell r="D37" t="str">
            <v>Fone de Ouvido</v>
          </cell>
          <cell r="E37" t="str">
            <v>Fone de Ouvido</v>
          </cell>
          <cell r="F37" t="str">
            <v>Portfólio Vigente</v>
          </cell>
        </row>
        <row r="38">
          <cell r="A38">
            <v>22020885</v>
          </cell>
          <cell r="B38" t="str">
            <v>Película Vidro 3D Iphone 12 ES</v>
          </cell>
          <cell r="C38" t="str">
            <v>Película Vidro Iphone 12 e 12 Pro 3D</v>
          </cell>
          <cell r="D38" t="str">
            <v>Película</v>
          </cell>
          <cell r="E38" t="str">
            <v>Películas</v>
          </cell>
          <cell r="F38" t="str">
            <v>Fora de Portfólio</v>
          </cell>
        </row>
        <row r="39">
          <cell r="A39">
            <v>22020767</v>
          </cell>
          <cell r="B39" t="str">
            <v>Película Vidro 3D Iphone 13/13 Pro</v>
          </cell>
          <cell r="C39" t="str">
            <v>Película Vidro Iphone 13 e 13 Pro 3D</v>
          </cell>
          <cell r="D39" t="str">
            <v>Película</v>
          </cell>
          <cell r="E39" t="str">
            <v>Películas</v>
          </cell>
          <cell r="F39" t="str">
            <v>Portfólio Vigente</v>
          </cell>
        </row>
        <row r="40">
          <cell r="A40">
            <v>22021310</v>
          </cell>
          <cell r="B40" t="str">
            <v>Cabo USB-C Lightning Ovvi</v>
          </cell>
          <cell r="C40" t="str">
            <v>Cabo de USB-C para Lightning 2m Ovvi Kevlar Branco</v>
          </cell>
          <cell r="D40" t="str">
            <v>Cabo</v>
          </cell>
          <cell r="E40" t="str">
            <v>Cabos</v>
          </cell>
          <cell r="F40" t="str">
            <v>Portfólio Vigente</v>
          </cell>
        </row>
        <row r="41">
          <cell r="A41" t="str">
            <v>22021308 </v>
          </cell>
          <cell r="B41" t="str">
            <v>Cabo USB-C Lightning Ovvi</v>
          </cell>
          <cell r="C41" t="str">
            <v>Cabo de USB-C para Lightning 2m Ovvi Kevlar Preto</v>
          </cell>
          <cell r="D41" t="str">
            <v>Cabo</v>
          </cell>
          <cell r="E41" t="str">
            <v>Cabos</v>
          </cell>
          <cell r="F41" t="str">
            <v>Portfólio Vigente</v>
          </cell>
        </row>
        <row r="42">
          <cell r="A42">
            <v>22021297</v>
          </cell>
          <cell r="B42" t="str">
            <v>Cabo USB-C USB-C Ovvi para Dispositivos Android 2m Preto</v>
          </cell>
          <cell r="C42" t="str">
            <v>Cabo de USB-C x USB-C 2m Ovvi Kevlar Preto</v>
          </cell>
          <cell r="D42" t="str">
            <v>Cabo</v>
          </cell>
          <cell r="E42" t="str">
            <v>Cabos</v>
          </cell>
          <cell r="F42" t="str">
            <v>Portfólio Vigente</v>
          </cell>
        </row>
        <row r="43">
          <cell r="A43">
            <v>22021302</v>
          </cell>
          <cell r="B43" t="str">
            <v>Cabo USB-C USB-C Ovvi para Dispositivos Android 2m Branco</v>
          </cell>
          <cell r="C43" t="str">
            <v>Cabo de USB-C x USB-C 2m Ovvi Kevlar Branco</v>
          </cell>
          <cell r="D43" t="str">
            <v>Cabo</v>
          </cell>
          <cell r="E43" t="str">
            <v>Cabos</v>
          </cell>
          <cell r="F43" t="str">
            <v>Portfólio Vigente</v>
          </cell>
        </row>
        <row r="44">
          <cell r="A44">
            <v>22021309</v>
          </cell>
          <cell r="B44" t="str">
            <v xml:space="preserve">Cabo 2x1 Ovvi </v>
          </cell>
          <cell r="C44" t="str">
            <v>Cabo 2x1 USB-C x USB-C Lightning 2m Ovvi Kevlar Cinza</v>
          </cell>
          <cell r="D44" t="str">
            <v>Cabo</v>
          </cell>
          <cell r="E44" t="str">
            <v>Cabos</v>
          </cell>
          <cell r="F44" t="str">
            <v>Portfólio Vigente</v>
          </cell>
        </row>
        <row r="45">
          <cell r="A45">
            <v>22021307</v>
          </cell>
          <cell r="B45" t="str">
            <v xml:space="preserve">Cabo 2x1 Ovvi </v>
          </cell>
          <cell r="C45" t="str">
            <v>Cabo 2x1 USB-C x USB-C Lightning 2m Ovvi Kevlar Branco</v>
          </cell>
          <cell r="D45" t="str">
            <v>Cabo</v>
          </cell>
          <cell r="E45" t="str">
            <v>Cabos</v>
          </cell>
          <cell r="F45" t="str">
            <v>Portfólio Vigente</v>
          </cell>
        </row>
        <row r="46">
          <cell r="A46">
            <v>22021311</v>
          </cell>
          <cell r="B46" t="str">
            <v xml:space="preserve">Cabo 3x1 Ovvi </v>
          </cell>
          <cell r="C46" t="str">
            <v>Cabo 3x1 USB-C x USB-C Lightning e Miro-USB 2m Ovvi Kevlar Branco</v>
          </cell>
          <cell r="D46" t="str">
            <v>Cabo</v>
          </cell>
          <cell r="E46" t="str">
            <v>Cabos</v>
          </cell>
          <cell r="F46" t="str">
            <v>Portfólio Vigente</v>
          </cell>
        </row>
        <row r="47">
          <cell r="A47">
            <v>22021313</v>
          </cell>
          <cell r="B47" t="str">
            <v xml:space="preserve">Cabo 3x1 Ovvi </v>
          </cell>
          <cell r="C47" t="str">
            <v>Cabo 3x1 USB-C x USB-C Lightning e Miro-USB 2m Ovvi Kevlar Cinza</v>
          </cell>
          <cell r="D47" t="str">
            <v>Cabo</v>
          </cell>
          <cell r="E47" t="str">
            <v>Cabos</v>
          </cell>
          <cell r="F47" t="str">
            <v>Portfólio Vigente</v>
          </cell>
        </row>
        <row r="48">
          <cell r="A48">
            <v>22020746</v>
          </cell>
          <cell r="B48" t="str">
            <v>Mochila Lenovo para Notebook 15.6" B210 Casual, Preto</v>
          </cell>
          <cell r="C48" t="str">
            <v>Mochila Lenovo para Notebook 15.6 B210 Casual Preto</v>
          </cell>
          <cell r="D48" t="str">
            <v>Mochila</v>
          </cell>
          <cell r="E48" t="str">
            <v>Outros</v>
          </cell>
          <cell r="F48" t="str">
            <v>Portfólio Vigente</v>
          </cell>
        </row>
        <row r="49">
          <cell r="A49">
            <v>22022065</v>
          </cell>
          <cell r="B49" t="str">
            <v>Samsung The Freestyle</v>
          </cell>
          <cell r="C49" t="str">
            <v>Projetor Samsung The Freestyle Portátil 2 Geração Branco</v>
          </cell>
          <cell r="D49" t="str">
            <v xml:space="preserve">Projetor </v>
          </cell>
          <cell r="E49" t="str">
            <v>Casa Inteligente</v>
          </cell>
          <cell r="F49" t="str">
            <v>Portfólio Vigente</v>
          </cell>
        </row>
        <row r="50">
          <cell r="A50">
            <v>22020077</v>
          </cell>
          <cell r="B50" t="str">
            <v>Tag Importado Apple</v>
          </cell>
          <cell r="C50" t="str">
            <v>Rastreador Apple AirTag</v>
          </cell>
          <cell r="D50" t="str">
            <v>Smart Tag</v>
          </cell>
          <cell r="E50" t="str">
            <v>Outros</v>
          </cell>
          <cell r="F50" t="str">
            <v>Portfólio Vigente</v>
          </cell>
        </row>
        <row r="51">
          <cell r="A51">
            <v>22019295</v>
          </cell>
          <cell r="B51" t="str">
            <v>Smart Lâmpada Wi-fi, Positivo, LED, Compatível com Alexa, Branco</v>
          </cell>
          <cell r="C51" t="str">
            <v>Smart Lâmpada Wi-fi Positivo LED Compatível com Alexa Branco</v>
          </cell>
          <cell r="D51" t="str">
            <v>Lâmpada</v>
          </cell>
          <cell r="E51" t="str">
            <v>Casa Inteligente</v>
          </cell>
          <cell r="F51" t="str">
            <v>Portfólio Vigente</v>
          </cell>
        </row>
        <row r="52">
          <cell r="A52">
            <v>22021805</v>
          </cell>
          <cell r="B52" t="str">
            <v>Echo Dot 5ª Geração, Amazon, Smart Speaker com Alexa, Preto</v>
          </cell>
          <cell r="C52" t="str">
            <v>Echo Dot 5ª Geração Amazon Smart Speaker com Alexa Preto</v>
          </cell>
          <cell r="D52" t="str">
            <v>Assistente de Voz</v>
          </cell>
          <cell r="E52" t="str">
            <v>Casa Inteligente</v>
          </cell>
          <cell r="F52" t="str">
            <v>Portfólio Vigente</v>
          </cell>
        </row>
        <row r="53">
          <cell r="A53">
            <v>22020575</v>
          </cell>
          <cell r="B53" t="str">
            <v>Amazon Fire Stick TV Lite 2ª Geração Streaming em Full HD com Alexa Preto</v>
          </cell>
          <cell r="C53">
            <v>0</v>
          </cell>
          <cell r="D53" t="str">
            <v>Assistente de Voz</v>
          </cell>
          <cell r="E53" t="str">
            <v>Casa Inteligente</v>
          </cell>
          <cell r="F53" t="str">
            <v>Novo no Portfólio</v>
          </cell>
        </row>
        <row r="54">
          <cell r="A54">
            <v>22020176</v>
          </cell>
          <cell r="B54" t="str">
            <v>Kit Casa Conectada Positivo, Smart Controle Universal, Smart Plug Wi-Fi e Smart Lâmpada Wi-Fi Compatível com Alexa</v>
          </cell>
          <cell r="C54" t="str">
            <v>Kit Casa Conectada Positivo Smart Controle Universal Smart Plug Wi-Fi e Smart Lâmpada Wi-Fi Compatível com Alexa</v>
          </cell>
          <cell r="D54" t="str">
            <v>Kit</v>
          </cell>
          <cell r="E54" t="str">
            <v>Casa Inteligente</v>
          </cell>
          <cell r="F54" t="str">
            <v>Portfólio Vigente</v>
          </cell>
        </row>
        <row r="55">
          <cell r="A55">
            <v>22019904</v>
          </cell>
          <cell r="B55" t="str">
            <v>Repetidor Vivo Smart WI-FI</v>
          </cell>
          <cell r="C55" t="str">
            <v>Repetidor Vivo Smart Wi-Fi Preto</v>
          </cell>
          <cell r="D55" t="str">
            <v>Repetidor Wifi</v>
          </cell>
          <cell r="E55" t="str">
            <v>Outros</v>
          </cell>
          <cell r="F55" t="str">
            <v>Portfólio Vigente</v>
          </cell>
        </row>
        <row r="56">
          <cell r="A56">
            <v>22020713</v>
          </cell>
          <cell r="B56" t="str">
            <v xml:space="preserve">Repetidor Wi-Fi EAP225 Tp-Link </v>
          </cell>
          <cell r="C56" t="str">
            <v xml:space="preserve">Repetidor Wi-Fi EAP225 Tp-Link </v>
          </cell>
          <cell r="D56" t="str">
            <v>Roteador</v>
          </cell>
          <cell r="E56" t="str">
            <v>Outros</v>
          </cell>
          <cell r="F56" t="str">
            <v>Portfólio Vigente</v>
          </cell>
        </row>
        <row r="57">
          <cell r="A57">
            <v>22020735</v>
          </cell>
          <cell r="B57" t="str">
            <v>Roteador TP Link Deco X20 2-Pack</v>
          </cell>
          <cell r="C57" t="str">
            <v>Roteador TP Link Deco X20 2-Pack</v>
          </cell>
          <cell r="D57" t="str">
            <v>Roteador</v>
          </cell>
          <cell r="E57" t="str">
            <v>Outros</v>
          </cell>
          <cell r="F57" t="str">
            <v>Portfólio Descontinuado</v>
          </cell>
        </row>
        <row r="58">
          <cell r="A58">
            <v>22021587</v>
          </cell>
          <cell r="B58" t="str">
            <v>Roteador TP Link Deco X50 2-Pack</v>
          </cell>
          <cell r="C58" t="str">
            <v>Roteador TP Link Deco X50 2-Pack</v>
          </cell>
          <cell r="D58" t="str">
            <v>Roteador</v>
          </cell>
          <cell r="E58" t="str">
            <v>Outros</v>
          </cell>
          <cell r="F58" t="str">
            <v>Portfólio Descontinuado</v>
          </cell>
        </row>
        <row r="59">
          <cell r="A59">
            <v>22020308</v>
          </cell>
          <cell r="B59" t="str">
            <v>Roteador TP Link Mesh M5  - 3pacotes</v>
          </cell>
          <cell r="C59" t="str">
            <v>Roteador TP Link Mesh M5  - 3pacotes</v>
          </cell>
          <cell r="D59" t="str">
            <v>Repetidor</v>
          </cell>
          <cell r="E59" t="str">
            <v>Outros</v>
          </cell>
          <cell r="F59" t="str">
            <v>Portfólio Descontinuado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essórios"/>
      <sheetName val="Premissas"/>
      <sheetName val="CMVs"/>
      <sheetName val="Estoque"/>
      <sheetName val="Ofertas Abril"/>
      <sheetName val="Book"/>
      <sheetName val="Fcst"/>
      <sheetName val="Demanda Q1"/>
      <sheetName val="Descontinuados"/>
    </sheetNames>
    <sheetDataSet>
      <sheetData sheetId="0">
        <row r="2">
          <cell r="A2" t="str">
            <v>SKU</v>
          </cell>
          <cell r="B2" t="str">
            <v>Nome PJ</v>
          </cell>
          <cell r="C2" t="str">
            <v>Descrição Comercial</v>
          </cell>
          <cell r="D2" t="str">
            <v>Categoria</v>
          </cell>
          <cell r="E2" t="str">
            <v>Categoria II</v>
          </cell>
          <cell r="F2" t="str">
            <v>Status Portfólio</v>
          </cell>
          <cell r="G2" t="str">
            <v>Fabricante</v>
          </cell>
          <cell r="H2" t="str">
            <v>Procedência</v>
          </cell>
          <cell r="I2" t="str">
            <v>Referência ICMS</v>
          </cell>
          <cell r="J2" t="str">
            <v>Demanda</v>
          </cell>
          <cell r="K2" t="str">
            <v xml:space="preserve">Estoque </v>
          </cell>
          <cell r="L2" t="str">
            <v>CMV SAP Atual</v>
          </cell>
          <cell r="M2" t="str">
            <v>CMV SAP Anterior</v>
          </cell>
          <cell r="N2" t="str">
            <v>Margem</v>
          </cell>
          <cell r="O2" t="str">
            <v>Custo + Margem</v>
          </cell>
          <cell r="P2" t="str">
            <v>Custo + Margem + ICMS</v>
          </cell>
          <cell r="Q2" t="str">
            <v>Rebate</v>
          </cell>
          <cell r="R2" t="str">
            <v>Custo + Margem + ICMS + Rebate</v>
          </cell>
          <cell r="S2" t="str">
            <v>Preço Minimo Até 10x</v>
          </cell>
          <cell r="T2" t="str">
            <v>Preço Minimo 24x</v>
          </cell>
          <cell r="U2" t="str">
            <v>ICMS</v>
          </cell>
          <cell r="V2" t="str">
            <v>PIS/COFINS10x</v>
          </cell>
          <cell r="W2" t="str">
            <v>PIS/COFINS 24x</v>
          </cell>
          <cell r="X2" t="str">
            <v>AVP</v>
          </cell>
          <cell r="Y2" t="str">
            <v>Preço até 10x</v>
          </cell>
          <cell r="Z2" t="str">
            <v>Preço até 24x</v>
          </cell>
        </row>
        <row r="3">
          <cell r="A3">
            <v>22021086</v>
          </cell>
          <cell r="B3" t="str">
            <v xml:space="preserve">Capa Ovvi Silicone Iphone 12/12 Pro </v>
          </cell>
          <cell r="C3" t="str">
            <v>Capa de Silicone Ovvi Iphone 12 e 12 Pro Preta</v>
          </cell>
          <cell r="D3" t="str">
            <v>Capa</v>
          </cell>
          <cell r="E3" t="str">
            <v>Capas</v>
          </cell>
          <cell r="F3" t="str">
            <v>Fora de Portfólio</v>
          </cell>
          <cell r="G3" t="str">
            <v>Ovvi</v>
          </cell>
          <cell r="H3" t="str">
            <v>Nacional</v>
          </cell>
          <cell r="I3" t="str">
            <v>Ovvi Nacional Capa</v>
          </cell>
          <cell r="K3">
            <v>20</v>
          </cell>
          <cell r="L3">
            <v>37.034500000000001</v>
          </cell>
          <cell r="M3">
            <v>37.019473684210524</v>
          </cell>
          <cell r="N3">
            <v>0.2</v>
          </cell>
          <cell r="O3">
            <v>46.293124999999996</v>
          </cell>
          <cell r="P3">
            <v>54.1641169504719</v>
          </cell>
          <cell r="R3">
            <v>54.1641169504719</v>
          </cell>
          <cell r="S3">
            <v>59.684977355891903</v>
          </cell>
          <cell r="T3">
            <v>67.068000186319836</v>
          </cell>
          <cell r="U3">
            <v>7.870991950471903</v>
          </cell>
          <cell r="V3">
            <v>5.55</v>
          </cell>
          <cell r="W3">
            <v>6.66</v>
          </cell>
          <cell r="X3">
            <v>7.1928000000000001</v>
          </cell>
          <cell r="Y3">
            <v>60</v>
          </cell>
          <cell r="Z3">
            <v>72</v>
          </cell>
        </row>
        <row r="4">
          <cell r="A4">
            <v>22021083</v>
          </cell>
          <cell r="B4" t="str">
            <v>Capa Ovvi Magsafe Iphone 12/12 Pro</v>
          </cell>
          <cell r="C4" t="str">
            <v>Capa Magsafe Ovvi Iphone 12 e 12 Pro Transparente</v>
          </cell>
          <cell r="D4" t="str">
            <v>Capa</v>
          </cell>
          <cell r="E4" t="str">
            <v>Capas</v>
          </cell>
          <cell r="F4" t="str">
            <v>Fora de Portfólio</v>
          </cell>
          <cell r="G4" t="str">
            <v>Ovvi</v>
          </cell>
          <cell r="H4" t="str">
            <v>Nacional</v>
          </cell>
          <cell r="I4" t="str">
            <v>Ovvi Nacional Capa</v>
          </cell>
          <cell r="K4">
            <v>5</v>
          </cell>
          <cell r="L4">
            <v>54.698</v>
          </cell>
          <cell r="M4">
            <v>54.698</v>
          </cell>
          <cell r="N4">
            <v>0.35</v>
          </cell>
          <cell r="O4">
            <v>84.150769230769228</v>
          </cell>
          <cell r="P4">
            <v>95.775808524047449</v>
          </cell>
          <cell r="R4">
            <v>95.775808524047449</v>
          </cell>
          <cell r="S4">
            <v>105.53808101823411</v>
          </cell>
          <cell r="T4">
            <v>118.593125958454</v>
          </cell>
          <cell r="U4">
            <v>11.625039293278217</v>
          </cell>
          <cell r="V4">
            <v>10.175000000000001</v>
          </cell>
          <cell r="W4">
            <v>11.1</v>
          </cell>
          <cell r="X4">
            <v>11.988</v>
          </cell>
          <cell r="Y4">
            <v>110</v>
          </cell>
          <cell r="Z4">
            <v>120</v>
          </cell>
        </row>
        <row r="5">
          <cell r="A5">
            <v>22021033</v>
          </cell>
          <cell r="B5" t="str">
            <v xml:space="preserve">Capa Ovvi Magsafe Iphone 13 </v>
          </cell>
          <cell r="C5" t="str">
            <v>Capa Magsafe Ovvi Iphone 13 Transparente</v>
          </cell>
          <cell r="D5" t="str">
            <v>Capa</v>
          </cell>
          <cell r="E5" t="str">
            <v>Capas</v>
          </cell>
          <cell r="F5" t="str">
            <v>Portfólio Vigente</v>
          </cell>
          <cell r="G5" t="str">
            <v>Ovvi</v>
          </cell>
          <cell r="H5" t="str">
            <v>Nacional</v>
          </cell>
          <cell r="I5" t="str">
            <v>Ovvi Nacional Capa</v>
          </cell>
          <cell r="K5">
            <v>89</v>
          </cell>
          <cell r="L5">
            <v>46.40629213483146</v>
          </cell>
          <cell r="M5">
            <v>46.533796296296295</v>
          </cell>
          <cell r="N5">
            <v>0.6</v>
          </cell>
          <cell r="O5">
            <v>116.01573033707865</v>
          </cell>
          <cell r="P5">
            <v>125.87852183809814</v>
          </cell>
          <cell r="R5">
            <v>125.87852183809814</v>
          </cell>
          <cell r="S5">
            <v>138.7091149731109</v>
          </cell>
          <cell r="T5">
            <v>155.86741188471785</v>
          </cell>
          <cell r="U5">
            <v>9.8627915010194815</v>
          </cell>
          <cell r="V5">
            <v>12.95</v>
          </cell>
          <cell r="W5">
            <v>15.54</v>
          </cell>
          <cell r="X5">
            <v>16.783200000000001</v>
          </cell>
          <cell r="Y5">
            <v>140</v>
          </cell>
          <cell r="Z5">
            <v>168</v>
          </cell>
        </row>
        <row r="6">
          <cell r="A6">
            <v>22021278</v>
          </cell>
          <cell r="B6" t="str">
            <v>Capa Ovvi Silicone Iphone 13</v>
          </cell>
          <cell r="C6" t="str">
            <v>Capa de Silicone Ovvi Iphone 13 Preta</v>
          </cell>
          <cell r="D6" t="str">
            <v>Capa</v>
          </cell>
          <cell r="E6" t="str">
            <v>Capas</v>
          </cell>
          <cell r="F6" t="str">
            <v>Portfólio Vigente</v>
          </cell>
          <cell r="G6" t="str">
            <v>Ovvi</v>
          </cell>
          <cell r="H6" t="str">
            <v>Nacional</v>
          </cell>
          <cell r="I6" t="str">
            <v>Ovvi Nacional Capa</v>
          </cell>
          <cell r="K6">
            <v>70</v>
          </cell>
          <cell r="L6">
            <v>31.557714285714287</v>
          </cell>
          <cell r="M6">
            <v>31.552999999999997</v>
          </cell>
          <cell r="N6">
            <v>0.55000000000000004</v>
          </cell>
          <cell r="O6">
            <v>70.128253968253972</v>
          </cell>
          <cell r="P6">
            <v>76.83525730617265</v>
          </cell>
          <cell r="R6">
            <v>76.83525730617265</v>
          </cell>
          <cell r="S6">
            <v>84.666950199639288</v>
          </cell>
          <cell r="T6">
            <v>95.14023935880715</v>
          </cell>
          <cell r="U6">
            <v>6.7070033379186791</v>
          </cell>
          <cell r="V6">
            <v>8.3249999999999993</v>
          </cell>
          <cell r="W6">
            <v>8.879999999999999</v>
          </cell>
          <cell r="X6">
            <v>9.5904000000000007</v>
          </cell>
          <cell r="Y6">
            <v>90</v>
          </cell>
          <cell r="Z6">
            <v>96</v>
          </cell>
        </row>
        <row r="7">
          <cell r="A7">
            <v>22021301</v>
          </cell>
          <cell r="B7" t="str">
            <v xml:space="preserve">Capa Ovvi Silicone Iphone 14 </v>
          </cell>
          <cell r="C7" t="str">
            <v>Capa Silicone Ovvi Iphone 14 Preta</v>
          </cell>
          <cell r="D7" t="str">
            <v>Capa</v>
          </cell>
          <cell r="E7" t="str">
            <v>Capas</v>
          </cell>
          <cell r="F7" t="str">
            <v>Portfólio Vigente</v>
          </cell>
          <cell r="G7" t="str">
            <v>Ovvi</v>
          </cell>
          <cell r="H7" t="str">
            <v>Nacional</v>
          </cell>
          <cell r="I7" t="str">
            <v>Ovvi Nacional Capa</v>
          </cell>
          <cell r="K7">
            <v>78</v>
          </cell>
          <cell r="L7">
            <v>31.435128205128201</v>
          </cell>
          <cell r="M7">
            <v>31.399193548387096</v>
          </cell>
          <cell r="N7">
            <v>0.55000000000000004</v>
          </cell>
          <cell r="O7">
            <v>69.85584045584045</v>
          </cell>
          <cell r="P7">
            <v>76.53679040965693</v>
          </cell>
          <cell r="R7">
            <v>76.53679040965693</v>
          </cell>
          <cell r="S7">
            <v>84.338061057473197</v>
          </cell>
          <cell r="T7">
            <v>94.770666678624238</v>
          </cell>
          <cell r="U7">
            <v>6.6809499538164774</v>
          </cell>
          <cell r="V7">
            <v>8.3249999999999993</v>
          </cell>
          <cell r="W7">
            <v>8.879999999999999</v>
          </cell>
          <cell r="X7">
            <v>9.5904000000000007</v>
          </cell>
          <cell r="Y7">
            <v>90</v>
          </cell>
          <cell r="Z7">
            <v>96</v>
          </cell>
        </row>
        <row r="8">
          <cell r="A8">
            <v>22021076</v>
          </cell>
          <cell r="B8" t="str">
            <v xml:space="preserve">Capa Ovvi Magsafe Iphone 14 </v>
          </cell>
          <cell r="C8" t="str">
            <v>Capa Magsafe Ovvi Iphone 14 Transparente</v>
          </cell>
          <cell r="D8" t="str">
            <v>Capa</v>
          </cell>
          <cell r="E8" t="str">
            <v>Capas</v>
          </cell>
          <cell r="F8" t="str">
            <v>Portfólio Vigente</v>
          </cell>
          <cell r="G8" t="str">
            <v>Ovvi</v>
          </cell>
          <cell r="H8" t="str">
            <v>Nacional</v>
          </cell>
          <cell r="I8" t="str">
            <v>Ovvi Nacional Capa</v>
          </cell>
          <cell r="J8">
            <v>0</v>
          </cell>
          <cell r="K8">
            <v>143</v>
          </cell>
          <cell r="L8">
            <v>46.472167832167834</v>
          </cell>
          <cell r="M8">
            <v>46.451666666666675</v>
          </cell>
          <cell r="N8">
            <v>0.57999999999999996</v>
          </cell>
          <cell r="O8">
            <v>110.64801864801863</v>
          </cell>
          <cell r="P8">
            <v>120.52481079933625</v>
          </cell>
          <cell r="R8">
            <v>120.52481079933625</v>
          </cell>
          <cell r="S8">
            <v>132.80970886979202</v>
          </cell>
          <cell r="T8">
            <v>149.23825012300179</v>
          </cell>
          <cell r="U8">
            <v>9.876792151317618</v>
          </cell>
          <cell r="V8">
            <v>12.95</v>
          </cell>
          <cell r="W8">
            <v>15.54</v>
          </cell>
          <cell r="X8">
            <v>16.783200000000001</v>
          </cell>
          <cell r="Y8">
            <v>140</v>
          </cell>
          <cell r="Z8">
            <v>168</v>
          </cell>
        </row>
        <row r="9">
          <cell r="A9">
            <v>22022121</v>
          </cell>
          <cell r="B9" t="str">
            <v>Capa Ovvi Silicone Magsafe Iphone 15 Preto</v>
          </cell>
          <cell r="C9" t="str">
            <v>Capa Silicone Magsafe Ovvi Iphone 15 Preto</v>
          </cell>
          <cell r="D9" t="str">
            <v>Capa</v>
          </cell>
          <cell r="E9" t="str">
            <v>Capas</v>
          </cell>
          <cell r="F9" t="str">
            <v>Portfólio Vigente</v>
          </cell>
          <cell r="G9" t="str">
            <v>Ovvi</v>
          </cell>
          <cell r="H9" t="str">
            <v>Nacional</v>
          </cell>
          <cell r="I9" t="str">
            <v>Ovvi Nacional Capa</v>
          </cell>
          <cell r="K9">
            <v>97</v>
          </cell>
          <cell r="L9">
            <v>57.529278350515469</v>
          </cell>
          <cell r="M9">
            <v>57.528791208791205</v>
          </cell>
          <cell r="N9">
            <v>0.56999999999999995</v>
          </cell>
          <cell r="O9">
            <v>133.7890194198034</v>
          </cell>
          <cell r="P9">
            <v>146.01579409782968</v>
          </cell>
          <cell r="R9">
            <v>146.01579409782968</v>
          </cell>
          <cell r="S9">
            <v>160.89894666427514</v>
          </cell>
          <cell r="T9">
            <v>180.8021224589273</v>
          </cell>
          <cell r="U9">
            <v>12.226774678026292</v>
          </cell>
          <cell r="V9">
            <v>15.725</v>
          </cell>
          <cell r="W9">
            <v>17.759999999999998</v>
          </cell>
          <cell r="X9">
            <v>19.180800000000001</v>
          </cell>
          <cell r="Y9">
            <v>170</v>
          </cell>
          <cell r="Z9">
            <v>192</v>
          </cell>
        </row>
        <row r="10">
          <cell r="A10">
            <v>22022102</v>
          </cell>
          <cell r="B10" t="str">
            <v>Capa Ovvi Silicone Magsafe Iphone 15 Plus Preto</v>
          </cell>
          <cell r="C10" t="str">
            <v>Capa Silicone Magsafe Ovvi Iphone 15 Plus Preto</v>
          </cell>
          <cell r="D10" t="str">
            <v>Capa</v>
          </cell>
          <cell r="E10" t="str">
            <v>Capas</v>
          </cell>
          <cell r="F10" t="str">
            <v>Portfólio Vigente</v>
          </cell>
          <cell r="G10" t="str">
            <v>Ovvi</v>
          </cell>
          <cell r="H10" t="str">
            <v>Nacional</v>
          </cell>
          <cell r="I10" t="str">
            <v>Ovvi Nacional Capa</v>
          </cell>
          <cell r="K10">
            <v>133</v>
          </cell>
          <cell r="L10">
            <v>57.528571428571432</v>
          </cell>
          <cell r="M10">
            <v>57.528625954198475</v>
          </cell>
          <cell r="N10">
            <v>0.56999999999999995</v>
          </cell>
          <cell r="O10">
            <v>133.78737541528238</v>
          </cell>
          <cell r="P10">
            <v>146.01399985023988</v>
          </cell>
          <cell r="R10">
            <v>146.01399985023988</v>
          </cell>
          <cell r="S10">
            <v>160.89696953194479</v>
          </cell>
          <cell r="T10">
            <v>180.79990075562145</v>
          </cell>
          <cell r="U10">
            <v>12.226624434957502</v>
          </cell>
          <cell r="V10">
            <v>15.725</v>
          </cell>
          <cell r="W10">
            <v>17.759999999999998</v>
          </cell>
          <cell r="X10">
            <v>19.180800000000001</v>
          </cell>
          <cell r="Y10">
            <v>170</v>
          </cell>
          <cell r="Z10">
            <v>192</v>
          </cell>
        </row>
        <row r="11">
          <cell r="A11">
            <v>22022116</v>
          </cell>
          <cell r="B11" t="str">
            <v>Capa Ovvi Silicone Magsafe Iphone 15 Pro Preto</v>
          </cell>
          <cell r="C11" t="str">
            <v>Capa Silicone Magsafe Ovvi Iphone 15 Pro Preto</v>
          </cell>
          <cell r="D11" t="str">
            <v>Capa</v>
          </cell>
          <cell r="E11" t="str">
            <v>Capas</v>
          </cell>
          <cell r="F11" t="str">
            <v>Portfólio Vigente</v>
          </cell>
          <cell r="G11" t="str">
            <v>Ovvi</v>
          </cell>
          <cell r="H11" t="str">
            <v>Nacional</v>
          </cell>
          <cell r="I11" t="str">
            <v>Ovvi Nacional Capa</v>
          </cell>
          <cell r="K11">
            <v>62</v>
          </cell>
          <cell r="L11">
            <v>57.513064516129035</v>
          </cell>
          <cell r="M11">
            <v>57.525999999999996</v>
          </cell>
          <cell r="N11">
            <v>0.56999999999999995</v>
          </cell>
          <cell r="O11">
            <v>133.75131282820703</v>
          </cell>
          <cell r="P11">
            <v>145.97464155826745</v>
          </cell>
          <cell r="R11">
            <v>145.97464155826745</v>
          </cell>
          <cell r="S11">
            <v>160.85359951324239</v>
          </cell>
          <cell r="T11">
            <v>180.75116587204985</v>
          </cell>
          <cell r="U11">
            <v>12.223328730060425</v>
          </cell>
          <cell r="V11">
            <v>15.725</v>
          </cell>
          <cell r="W11">
            <v>17.759999999999998</v>
          </cell>
          <cell r="X11">
            <v>19.180800000000001</v>
          </cell>
          <cell r="Y11">
            <v>170</v>
          </cell>
          <cell r="Z11">
            <v>192</v>
          </cell>
        </row>
        <row r="12">
          <cell r="A12">
            <v>22022112</v>
          </cell>
          <cell r="B12" t="str">
            <v>Capa Ovvi Silicone Magsafe Iphone 15 Pro Max Preto</v>
          </cell>
          <cell r="C12" t="str">
            <v>Capa Silicone Magsafe Ovvi Iphone 15 Pro Max Preto</v>
          </cell>
          <cell r="D12" t="str">
            <v>Capa</v>
          </cell>
          <cell r="E12" t="str">
            <v>Capas</v>
          </cell>
          <cell r="F12" t="str">
            <v>Portfólio Vigente</v>
          </cell>
          <cell r="G12" t="str">
            <v>Ovvi</v>
          </cell>
          <cell r="H12" t="str">
            <v>Nacional</v>
          </cell>
          <cell r="I12" t="str">
            <v>Ovvi Nacional Capa</v>
          </cell>
          <cell r="K12">
            <v>153</v>
          </cell>
          <cell r="L12">
            <v>57.529281045751631</v>
          </cell>
          <cell r="M12">
            <v>57.528957055214718</v>
          </cell>
          <cell r="N12">
            <v>0.56999999999999995</v>
          </cell>
          <cell r="O12">
            <v>133.78902568779446</v>
          </cell>
          <cell r="P12">
            <v>146.01580093864291</v>
          </cell>
          <cell r="R12">
            <v>146.01580093864291</v>
          </cell>
          <cell r="S12">
            <v>160.89895420236135</v>
          </cell>
          <cell r="T12">
            <v>180.80213092947363</v>
          </cell>
          <cell r="U12">
            <v>12.226775250848448</v>
          </cell>
          <cell r="V12">
            <v>15.725</v>
          </cell>
          <cell r="W12">
            <v>17.759999999999998</v>
          </cell>
          <cell r="X12">
            <v>19.180800000000001</v>
          </cell>
          <cell r="Y12">
            <v>170</v>
          </cell>
          <cell r="Z12">
            <v>192</v>
          </cell>
        </row>
        <row r="13">
          <cell r="A13">
            <v>22021566</v>
          </cell>
          <cell r="B13" t="str">
            <v>Capa Impactor Clear Samsung Galaxy A14</v>
          </cell>
          <cell r="C13" t="str">
            <v>Capa Impactor Customic Samsung Galaxy A14 Transparente</v>
          </cell>
          <cell r="D13" t="str">
            <v>Capa</v>
          </cell>
          <cell r="E13" t="str">
            <v>Capas</v>
          </cell>
          <cell r="F13" t="str">
            <v>Fora de Portfólio</v>
          </cell>
          <cell r="G13" t="str">
            <v>Customic</v>
          </cell>
          <cell r="H13" t="str">
            <v>Importado</v>
          </cell>
          <cell r="I13" t="str">
            <v>Customic Importado Capa</v>
          </cell>
          <cell r="K13">
            <v>357</v>
          </cell>
          <cell r="L13">
            <v>28.321792717086833</v>
          </cell>
          <cell r="M13">
            <v>28.503190184049082</v>
          </cell>
          <cell r="N13">
            <v>0.3</v>
          </cell>
          <cell r="O13">
            <v>40.45970388155262</v>
          </cell>
          <cell r="P13">
            <v>46.523699728509392</v>
          </cell>
          <cell r="R13">
            <v>46.523699728509392</v>
          </cell>
          <cell r="S13">
            <v>51.265784824803738</v>
          </cell>
          <cell r="T13">
            <v>57.607354790130501</v>
          </cell>
          <cell r="U13">
            <v>6.0639958469567707</v>
          </cell>
          <cell r="V13">
            <v>5.55</v>
          </cell>
          <cell r="W13">
            <v>6.66</v>
          </cell>
          <cell r="X13">
            <v>7.1928000000000001</v>
          </cell>
          <cell r="Y13">
            <v>60</v>
          </cell>
          <cell r="Z13">
            <v>72</v>
          </cell>
        </row>
        <row r="14">
          <cell r="A14">
            <v>22021422</v>
          </cell>
          <cell r="B14" t="str">
            <v>Capa Ovvi Samsung S23+ Silicone</v>
          </cell>
          <cell r="C14" t="str">
            <v>Capa de Silicone Ovvi Samsung Galaxy S23+ Preta</v>
          </cell>
          <cell r="D14" t="str">
            <v>Capa</v>
          </cell>
          <cell r="E14" t="str">
            <v>Capas</v>
          </cell>
          <cell r="F14" t="str">
            <v>Fora de Portfólio</v>
          </cell>
          <cell r="G14" t="str">
            <v>Ovvi</v>
          </cell>
          <cell r="H14" t="str">
            <v>Nacional</v>
          </cell>
          <cell r="I14" t="str">
            <v>Ovvi Nacional Capa</v>
          </cell>
          <cell r="K14">
            <v>254</v>
          </cell>
          <cell r="L14">
            <v>31.424488188976376</v>
          </cell>
          <cell r="M14">
            <v>31.42267716535433</v>
          </cell>
          <cell r="N14">
            <v>0.3</v>
          </cell>
          <cell r="O14">
            <v>44.892125984251969</v>
          </cell>
          <cell r="P14">
            <v>51.570814601166802</v>
          </cell>
          <cell r="R14">
            <v>51.570814601166802</v>
          </cell>
          <cell r="S14">
            <v>56.827343913131465</v>
          </cell>
          <cell r="T14">
            <v>63.85687791130114</v>
          </cell>
          <cell r="U14">
            <v>6.6786886169148341</v>
          </cell>
          <cell r="V14">
            <v>5.55</v>
          </cell>
          <cell r="W14">
            <v>6.66</v>
          </cell>
          <cell r="X14">
            <v>7.1928000000000001</v>
          </cell>
          <cell r="Y14">
            <v>60</v>
          </cell>
          <cell r="Z14">
            <v>72</v>
          </cell>
        </row>
        <row r="15">
          <cell r="A15">
            <v>22021438</v>
          </cell>
          <cell r="B15" t="str">
            <v>Capa Ovvi Samsung S23 Silicone</v>
          </cell>
          <cell r="C15" t="str">
            <v>Capa de Silicone Ovvi Samsung Galaxy S23 Preta</v>
          </cell>
          <cell r="D15" t="str">
            <v>Capa</v>
          </cell>
          <cell r="E15" t="str">
            <v>Capas</v>
          </cell>
          <cell r="F15" t="str">
            <v>Portfólio Vigente</v>
          </cell>
          <cell r="G15" t="str">
            <v>Ovvi</v>
          </cell>
          <cell r="H15" t="str">
            <v>Nacional</v>
          </cell>
          <cell r="I15" t="str">
            <v>Ovvi Nacional Capa</v>
          </cell>
          <cell r="K15">
            <v>135</v>
          </cell>
          <cell r="L15">
            <v>31.430148148148145</v>
          </cell>
          <cell r="M15">
            <v>31.42135714285714</v>
          </cell>
          <cell r="N15">
            <v>0.5</v>
          </cell>
          <cell r="O15">
            <v>62.860296296296291</v>
          </cell>
          <cell r="P15">
            <v>69.540187831924243</v>
          </cell>
          <cell r="R15">
            <v>69.540187831924243</v>
          </cell>
          <cell r="S15">
            <v>76.628306150880704</v>
          </cell>
          <cell r="T15">
            <v>86.107216235666471</v>
          </cell>
          <cell r="U15">
            <v>6.6798915356279531</v>
          </cell>
          <cell r="V15">
            <v>7.4</v>
          </cell>
          <cell r="W15">
            <v>8.879999999999999</v>
          </cell>
          <cell r="X15">
            <v>9.5904000000000007</v>
          </cell>
          <cell r="Y15">
            <v>80</v>
          </cell>
          <cell r="Z15">
            <v>96</v>
          </cell>
        </row>
        <row r="16">
          <cell r="A16">
            <v>22021448</v>
          </cell>
          <cell r="B16" t="str">
            <v>Capa Ovvi Samsung S23 Ultra Silicone</v>
          </cell>
          <cell r="C16" t="str">
            <v>Capa de Silicone Ovvi Samsung Galaxy S23 Ultra Preta</v>
          </cell>
          <cell r="D16" t="str">
            <v>Capa</v>
          </cell>
          <cell r="E16" t="str">
            <v>Capas</v>
          </cell>
          <cell r="F16" t="str">
            <v>Portfólio Vigente</v>
          </cell>
          <cell r="G16" t="str">
            <v>Ovvi</v>
          </cell>
          <cell r="H16" t="str">
            <v>Nacional</v>
          </cell>
          <cell r="I16" t="str">
            <v>Ovvi Nacional Capa</v>
          </cell>
          <cell r="K16">
            <v>22</v>
          </cell>
          <cell r="L16">
            <v>31.761363636363637</v>
          </cell>
          <cell r="M16">
            <v>31.715277777777779</v>
          </cell>
          <cell r="N16">
            <v>0.5</v>
          </cell>
          <cell r="O16">
            <v>63.522727272727273</v>
          </cell>
          <cell r="P16">
            <v>70.27301248024537</v>
          </cell>
          <cell r="R16">
            <v>70.27301248024537</v>
          </cell>
          <cell r="S16">
            <v>77.435826424512811</v>
          </cell>
          <cell r="T16">
            <v>87.014626647158707</v>
          </cell>
          <cell r="U16">
            <v>6.750285207518103</v>
          </cell>
          <cell r="V16">
            <v>7.4</v>
          </cell>
          <cell r="W16">
            <v>8.879999999999999</v>
          </cell>
          <cell r="X16">
            <v>9.5904000000000007</v>
          </cell>
          <cell r="Y16">
            <v>80</v>
          </cell>
          <cell r="Z16">
            <v>96</v>
          </cell>
        </row>
        <row r="17">
          <cell r="A17">
            <v>22019815</v>
          </cell>
          <cell r="B17" t="str">
            <v>Carregador Viagem Apple USB-C 20W</v>
          </cell>
          <cell r="C17" t="str">
            <v>Carregador USB-C Apple 20W Branco</v>
          </cell>
          <cell r="D17" t="str">
            <v>Carregador de Parede</v>
          </cell>
          <cell r="E17" t="str">
            <v>Carregadores</v>
          </cell>
          <cell r="F17" t="str">
            <v>Portfólio Vigente</v>
          </cell>
          <cell r="G17" t="str">
            <v>Apple</v>
          </cell>
          <cell r="H17" t="str">
            <v>Importado</v>
          </cell>
          <cell r="I17" t="str">
            <v>Apple Importado Carregador de Parede</v>
          </cell>
          <cell r="J17">
            <v>0</v>
          </cell>
          <cell r="K17">
            <v>906</v>
          </cell>
          <cell r="L17">
            <v>91.911964679911705</v>
          </cell>
          <cell r="M17">
            <v>93.349493670886062</v>
          </cell>
          <cell r="N17">
            <v>0.25</v>
          </cell>
          <cell r="O17">
            <v>122.54928623988228</v>
          </cell>
          <cell r="P17">
            <v>156.18978032219661</v>
          </cell>
          <cell r="R17">
            <v>156.18978032219661</v>
          </cell>
          <cell r="S17">
            <v>172.10995076826075</v>
          </cell>
          <cell r="T17">
            <v>193.39992610475065</v>
          </cell>
          <cell r="U17">
            <v>33.640494082314341</v>
          </cell>
          <cell r="V17">
            <v>16.649999999999999</v>
          </cell>
          <cell r="W17">
            <v>19.98</v>
          </cell>
          <cell r="X17">
            <v>21.578400000000002</v>
          </cell>
          <cell r="Y17">
            <v>180</v>
          </cell>
          <cell r="Z17">
            <v>216</v>
          </cell>
        </row>
        <row r="18">
          <cell r="A18">
            <v>22019827</v>
          </cell>
          <cell r="B18" t="str">
            <v>Carregador Magsafe Apple</v>
          </cell>
          <cell r="C18" t="str">
            <v>Carregador Magsafe Apple Branco</v>
          </cell>
          <cell r="D18" t="str">
            <v>Carregador de Parede</v>
          </cell>
          <cell r="E18" t="str">
            <v>Carregadores</v>
          </cell>
          <cell r="F18" t="str">
            <v>Portfólio Vigente</v>
          </cell>
          <cell r="G18" t="str">
            <v>Apple</v>
          </cell>
          <cell r="H18" t="str">
            <v>Importado</v>
          </cell>
          <cell r="I18" t="str">
            <v>Apple Importado Carregador de Parede</v>
          </cell>
          <cell r="J18">
            <v>0</v>
          </cell>
          <cell r="K18">
            <v>70</v>
          </cell>
          <cell r="L18">
            <v>218.12485714285714</v>
          </cell>
          <cell r="M18">
            <v>218.125</v>
          </cell>
          <cell r="N18">
            <v>0.3</v>
          </cell>
          <cell r="O18">
            <v>311.60693877551023</v>
          </cell>
          <cell r="P18">
            <v>391.44233334545902</v>
          </cell>
          <cell r="R18">
            <v>391.44233334545902</v>
          </cell>
          <cell r="S18">
            <v>431.3414141547758</v>
          </cell>
          <cell r="T18">
            <v>484.69828299338661</v>
          </cell>
          <cell r="U18">
            <v>79.835394569948775</v>
          </cell>
          <cell r="V18">
            <v>40.700000000000003</v>
          </cell>
          <cell r="W18">
            <v>46.62</v>
          </cell>
          <cell r="X18">
            <v>50.349600000000002</v>
          </cell>
          <cell r="Y18">
            <v>440</v>
          </cell>
          <cell r="Z18">
            <v>504</v>
          </cell>
        </row>
        <row r="19">
          <cell r="A19">
            <v>22021679</v>
          </cell>
          <cell r="B19" t="str">
            <v xml:space="preserve">Carregador Parede Universal 25W Ovvi </v>
          </cell>
          <cell r="C19" t="str">
            <v>Carregador de Parede Ovvi 25W Branco</v>
          </cell>
          <cell r="D19" t="str">
            <v>Carregador de Parede</v>
          </cell>
          <cell r="E19" t="str">
            <v>Carregadores</v>
          </cell>
          <cell r="F19" t="str">
            <v>Fora de Portfólio</v>
          </cell>
          <cell r="G19" t="str">
            <v>Ovvi</v>
          </cell>
          <cell r="H19" t="str">
            <v>Importado</v>
          </cell>
          <cell r="I19" t="str">
            <v>Ovvi Importado Carregador de Parede</v>
          </cell>
          <cell r="J19">
            <v>0</v>
          </cell>
          <cell r="K19">
            <v>10</v>
          </cell>
          <cell r="L19">
            <v>52.906999999999996</v>
          </cell>
          <cell r="M19">
            <v>52.907272727272726</v>
          </cell>
          <cell r="N19">
            <v>0.35</v>
          </cell>
          <cell r="O19">
            <v>81.3953846153846</v>
          </cell>
          <cell r="P19">
            <v>102.80618281645081</v>
          </cell>
          <cell r="R19">
            <v>102.80618281645081</v>
          </cell>
          <cell r="S19">
            <v>113.28504993548299</v>
          </cell>
          <cell r="T19">
            <v>127.29839377965678</v>
          </cell>
          <cell r="U19">
            <v>21.410798201066211</v>
          </cell>
          <cell r="V19">
            <v>11.1</v>
          </cell>
          <cell r="W19">
            <v>13.32</v>
          </cell>
          <cell r="X19">
            <v>14.3856</v>
          </cell>
          <cell r="Y19">
            <v>120</v>
          </cell>
          <cell r="Z19">
            <v>144</v>
          </cell>
        </row>
        <row r="20">
          <cell r="A20">
            <v>22021676</v>
          </cell>
          <cell r="B20" t="str">
            <v>Carregador de Parede Duplo Ovvi 35W Branco</v>
          </cell>
          <cell r="C20" t="str">
            <v>Carregador de Parede Ovvi 35W Branco</v>
          </cell>
          <cell r="D20" t="str">
            <v>Carregador de Parede</v>
          </cell>
          <cell r="E20" t="str">
            <v>Carregadores</v>
          </cell>
          <cell r="F20" t="str">
            <v>Portfólio Vigente</v>
          </cell>
          <cell r="G20" t="str">
            <v>Ovvi</v>
          </cell>
          <cell r="H20" t="str">
            <v>Importado</v>
          </cell>
          <cell r="I20" t="str">
            <v>Ovvi Importado Carregador de Parede</v>
          </cell>
          <cell r="K20">
            <v>9</v>
          </cell>
          <cell r="L20">
            <v>74.483333333333334</v>
          </cell>
          <cell r="M20">
            <v>74.483571428571423</v>
          </cell>
          <cell r="N20">
            <v>0.3</v>
          </cell>
          <cell r="O20">
            <v>106.40476190476191</v>
          </cell>
          <cell r="P20">
            <v>136.5472311308142</v>
          </cell>
          <cell r="R20">
            <v>136.5472311308142</v>
          </cell>
          <cell r="S20">
            <v>150.4652684637071</v>
          </cell>
          <cell r="T20">
            <v>169.07779981527267</v>
          </cell>
          <cell r="U20">
            <v>30.142469226052288</v>
          </cell>
          <cell r="V20">
            <v>14.8</v>
          </cell>
          <cell r="W20">
            <v>17.759999999999998</v>
          </cell>
          <cell r="X20">
            <v>19.180800000000001</v>
          </cell>
          <cell r="Y20">
            <v>160</v>
          </cell>
          <cell r="Z20">
            <v>192</v>
          </cell>
        </row>
        <row r="21">
          <cell r="A21">
            <v>22021678</v>
          </cell>
          <cell r="B21" t="str">
            <v xml:space="preserve">Carregador Parede Universal 65W Ovvi </v>
          </cell>
          <cell r="C21" t="str">
            <v>Carregador de Parede Ovvi 65W Branco</v>
          </cell>
          <cell r="D21" t="str">
            <v>Carregador de Parede</v>
          </cell>
          <cell r="E21" t="str">
            <v>Carregadores</v>
          </cell>
          <cell r="F21" t="str">
            <v>Portfólio Vigente</v>
          </cell>
          <cell r="G21" t="str">
            <v>Ovvi</v>
          </cell>
          <cell r="H21" t="str">
            <v>Importado</v>
          </cell>
          <cell r="I21" t="str">
            <v>Ovvi Importado Carregador de Parede</v>
          </cell>
          <cell r="J21">
            <v>0</v>
          </cell>
          <cell r="K21">
            <v>58</v>
          </cell>
          <cell r="L21">
            <v>107.10241379310345</v>
          </cell>
          <cell r="M21">
            <v>107.10243902439024</v>
          </cell>
          <cell r="N21">
            <v>0.38</v>
          </cell>
          <cell r="O21">
            <v>172.74582869855396</v>
          </cell>
          <cell r="P21">
            <v>216.08882997572388</v>
          </cell>
          <cell r="R21">
            <v>216.08882997572388</v>
          </cell>
          <cell r="S21">
            <v>238.11441319638996</v>
          </cell>
          <cell r="T21">
            <v>267.56913072774131</v>
          </cell>
          <cell r="U21">
            <v>43.343001277169911</v>
          </cell>
          <cell r="V21">
            <v>22.2</v>
          </cell>
          <cell r="W21">
            <v>26.64</v>
          </cell>
          <cell r="X21">
            <v>28.7712</v>
          </cell>
          <cell r="Y21">
            <v>240</v>
          </cell>
          <cell r="Z21">
            <v>288</v>
          </cell>
        </row>
        <row r="22">
          <cell r="A22">
            <v>22021481</v>
          </cell>
          <cell r="B22" t="str">
            <v xml:space="preserve">Powerbank 12.000 Ovvi </v>
          </cell>
          <cell r="C22" t="str">
            <v>Carregador Portátil Powerbank Ovvi 12.000 Branco</v>
          </cell>
          <cell r="D22" t="str">
            <v>Carregador Portátil</v>
          </cell>
          <cell r="E22" t="str">
            <v>Carregadores</v>
          </cell>
          <cell r="F22" t="str">
            <v>Portfólio Vigente</v>
          </cell>
          <cell r="G22" t="str">
            <v>Ovvi</v>
          </cell>
          <cell r="H22" t="str">
            <v>Importado</v>
          </cell>
          <cell r="I22" t="str">
            <v>Ovvi Importado Carregador Portátil</v>
          </cell>
          <cell r="J22">
            <v>0</v>
          </cell>
          <cell r="K22">
            <v>5</v>
          </cell>
          <cell r="L22">
            <v>76.277999999999992</v>
          </cell>
          <cell r="M22">
            <v>76.277999999999992</v>
          </cell>
          <cell r="N22">
            <v>0.45</v>
          </cell>
          <cell r="O22">
            <v>138.6872727272727</v>
          </cell>
          <cell r="P22">
            <v>169.56533982544889</v>
          </cell>
          <cell r="R22">
            <v>169.56533982544889</v>
          </cell>
          <cell r="S22">
            <v>186.84885931178943</v>
          </cell>
          <cell r="T22">
            <v>209.96203544508282</v>
          </cell>
          <cell r="U22">
            <v>30.878067098176199</v>
          </cell>
          <cell r="V22">
            <v>17.574999999999999</v>
          </cell>
          <cell r="W22">
            <v>19.98</v>
          </cell>
          <cell r="X22">
            <v>21.578400000000002</v>
          </cell>
          <cell r="Y22">
            <v>190</v>
          </cell>
          <cell r="Z22">
            <v>216</v>
          </cell>
        </row>
        <row r="23">
          <cell r="A23">
            <v>22020780</v>
          </cell>
          <cell r="B23" t="str">
            <v xml:space="preserve">Powerbank 12.000 Ovvi </v>
          </cell>
          <cell r="C23" t="str">
            <v>Carregador Portátil Powerbank Ovvi 12.000 Cinza</v>
          </cell>
          <cell r="D23" t="str">
            <v>Carregador Portátil</v>
          </cell>
          <cell r="E23" t="str">
            <v>Carregadores</v>
          </cell>
          <cell r="F23" t="str">
            <v>Portfólio Vigente</v>
          </cell>
          <cell r="G23" t="str">
            <v>Ovvi</v>
          </cell>
          <cell r="H23" t="str">
            <v>Importado</v>
          </cell>
          <cell r="I23" t="str">
            <v>Ovvi Importado Carregador Portátil</v>
          </cell>
          <cell r="J23">
            <v>0</v>
          </cell>
          <cell r="K23">
            <v>3</v>
          </cell>
          <cell r="L23">
            <v>81.463333333333324</v>
          </cell>
          <cell r="M23">
            <v>81.463333333333324</v>
          </cell>
          <cell r="N23">
            <v>0.4</v>
          </cell>
          <cell r="O23">
            <v>135.77222222222221</v>
          </cell>
          <cell r="P23">
            <v>168.7493620621205</v>
          </cell>
          <cell r="R23">
            <v>168.7493620621205</v>
          </cell>
          <cell r="S23">
            <v>185.94971026128982</v>
          </cell>
          <cell r="T23">
            <v>208.95166179063955</v>
          </cell>
          <cell r="U23">
            <v>32.977139839898271</v>
          </cell>
          <cell r="V23">
            <v>17.574999999999999</v>
          </cell>
          <cell r="W23">
            <v>19.98</v>
          </cell>
          <cell r="X23">
            <v>21.578400000000002</v>
          </cell>
          <cell r="Y23">
            <v>190</v>
          </cell>
          <cell r="Z23">
            <v>216</v>
          </cell>
        </row>
        <row r="24">
          <cell r="A24">
            <v>22022059</v>
          </cell>
          <cell r="B24" t="str">
            <v>Earpods com USB-C</v>
          </cell>
          <cell r="C24" t="str">
            <v>Apple Earpods USC-C Branco</v>
          </cell>
          <cell r="D24" t="str">
            <v>Fone de Ouvido</v>
          </cell>
          <cell r="E24" t="str">
            <v>Fone de Ouvido</v>
          </cell>
          <cell r="F24" t="str">
            <v>Portfólio Vigente</v>
          </cell>
          <cell r="G24" t="str">
            <v>Apple</v>
          </cell>
          <cell r="H24" t="str">
            <v>Importado</v>
          </cell>
          <cell r="I24" t="str">
            <v>Apple Importado Fone de Ouvido</v>
          </cell>
          <cell r="K24">
            <v>19</v>
          </cell>
          <cell r="L24">
            <v>95.361578947368429</v>
          </cell>
          <cell r="M24">
            <v>97.36</v>
          </cell>
          <cell r="N24">
            <v>0.3</v>
          </cell>
          <cell r="O24">
            <v>136.2308270676692</v>
          </cell>
          <cell r="P24">
            <v>173.28578041398367</v>
          </cell>
          <cell r="R24">
            <v>173.28578041398367</v>
          </cell>
          <cell r="S24">
            <v>190.94851836251644</v>
          </cell>
          <cell r="T24">
            <v>214.56882171122297</v>
          </cell>
          <cell r="U24">
            <v>37.054953346314491</v>
          </cell>
          <cell r="V24">
            <v>18.5</v>
          </cell>
          <cell r="W24">
            <v>19.98</v>
          </cell>
          <cell r="X24">
            <v>21.578400000000002</v>
          </cell>
          <cell r="Y24">
            <v>200</v>
          </cell>
          <cell r="Z24">
            <v>216</v>
          </cell>
        </row>
        <row r="25">
          <cell r="A25">
            <v>22018330</v>
          </cell>
          <cell r="B25" t="str">
            <v xml:space="preserve">Earpods com  Lightning </v>
          </cell>
          <cell r="C25" t="str">
            <v>Apple Earpods com conector Lightning Branco</v>
          </cell>
          <cell r="D25" t="str">
            <v>Fone de Ouvido</v>
          </cell>
          <cell r="E25" t="str">
            <v>Fone de Ouvido</v>
          </cell>
          <cell r="F25" t="str">
            <v>Portfólio Vigente</v>
          </cell>
          <cell r="G25" t="str">
            <v>Apple</v>
          </cell>
          <cell r="H25" t="str">
            <v>Importado</v>
          </cell>
          <cell r="I25" t="str">
            <v>Apple Importado Fone de Ouvido</v>
          </cell>
          <cell r="J25">
            <v>0</v>
          </cell>
          <cell r="K25">
            <v>134</v>
          </cell>
          <cell r="L25">
            <v>95.393208955223884</v>
          </cell>
          <cell r="M25">
            <v>95.387971014492763</v>
          </cell>
          <cell r="N25">
            <v>0.25</v>
          </cell>
          <cell r="O25">
            <v>127.19094527363184</v>
          </cell>
          <cell r="P25">
            <v>164.25818919313485</v>
          </cell>
          <cell r="R25">
            <v>164.25818919313485</v>
          </cell>
          <cell r="S25">
            <v>181.0007594414709</v>
          </cell>
          <cell r="T25">
            <v>203.39052648976579</v>
          </cell>
          <cell r="U25">
            <v>37.067243919503028</v>
          </cell>
          <cell r="V25">
            <v>17.574999999999999</v>
          </cell>
          <cell r="W25">
            <v>19.98</v>
          </cell>
          <cell r="X25">
            <v>21.578400000000002</v>
          </cell>
          <cell r="Y25">
            <v>190</v>
          </cell>
          <cell r="Z25">
            <v>216</v>
          </cell>
        </row>
        <row r="26">
          <cell r="A26">
            <v>22020854</v>
          </cell>
          <cell r="B26" t="str">
            <v>Apple Airpods Pro 2ND</v>
          </cell>
          <cell r="C26" t="str">
            <v>Apple Airpods Pro 2N Geração Branco</v>
          </cell>
          <cell r="D26" t="str">
            <v>Fone de Ouvido</v>
          </cell>
          <cell r="E26" t="str">
            <v>Fone de Ouvido</v>
          </cell>
          <cell r="F26" t="str">
            <v>Portfólio Vigente</v>
          </cell>
          <cell r="G26" t="str">
            <v>Apple</v>
          </cell>
          <cell r="H26" t="str">
            <v>Importado</v>
          </cell>
          <cell r="I26" t="str">
            <v>Apple Importado Fone de Ouvido</v>
          </cell>
          <cell r="J26">
            <v>0</v>
          </cell>
          <cell r="K26">
            <v>0</v>
          </cell>
          <cell r="L26">
            <v>1458.68</v>
          </cell>
          <cell r="N26">
            <v>0.05</v>
          </cell>
          <cell r="O26">
            <v>1535.4526315789476</v>
          </cell>
          <cell r="P26">
            <v>2102.2565786594987</v>
          </cell>
          <cell r="R26">
            <v>2102.2565786594987</v>
          </cell>
          <cell r="S26">
            <v>2316.5361748314035</v>
          </cell>
          <cell r="T26">
            <v>2603.091355447621</v>
          </cell>
          <cell r="U26">
            <v>566.80394708055121</v>
          </cell>
          <cell r="V26">
            <v>214.6</v>
          </cell>
          <cell r="W26">
            <v>241.98</v>
          </cell>
          <cell r="X26">
            <v>261.33839999999998</v>
          </cell>
          <cell r="Y26">
            <v>2320</v>
          </cell>
          <cell r="Z26">
            <v>2616</v>
          </cell>
        </row>
        <row r="27">
          <cell r="A27">
            <v>22018726</v>
          </cell>
          <cell r="B27" t="str">
            <v>Fone de Ouvido Apple AirPods 2 Carregador com Fio</v>
          </cell>
          <cell r="C27" t="str">
            <v>Apple AirPods 2N Geração com Estojo de Recarga Branco</v>
          </cell>
          <cell r="D27" t="str">
            <v>Fone de Ouvido</v>
          </cell>
          <cell r="E27" t="str">
            <v>Fone de Ouvido</v>
          </cell>
          <cell r="F27" t="str">
            <v>Portfólio Vigente</v>
          </cell>
          <cell r="G27" t="str">
            <v>Apple</v>
          </cell>
          <cell r="H27" t="str">
            <v>Importado</v>
          </cell>
          <cell r="I27" t="str">
            <v>Apple Importado Fone de Ouvido</v>
          </cell>
          <cell r="J27">
            <v>0</v>
          </cell>
          <cell r="K27">
            <v>36</v>
          </cell>
          <cell r="L27">
            <v>769.21305555555546</v>
          </cell>
          <cell r="M27">
            <v>769.21277777777777</v>
          </cell>
          <cell r="N27">
            <v>0.05</v>
          </cell>
          <cell r="O27">
            <v>809.69795321637423</v>
          </cell>
          <cell r="P27">
            <v>1108.5935273208934</v>
          </cell>
          <cell r="R27">
            <v>1108.5935273208934</v>
          </cell>
          <cell r="S27">
            <v>1221.5906637144831</v>
          </cell>
          <cell r="T27">
            <v>1372.7012473017501</v>
          </cell>
          <cell r="U27">
            <v>298.89557410451926</v>
          </cell>
          <cell r="V27">
            <v>113.77500000000001</v>
          </cell>
          <cell r="W27">
            <v>128.76</v>
          </cell>
          <cell r="X27">
            <v>139.0608</v>
          </cell>
          <cell r="Y27">
            <v>1230</v>
          </cell>
          <cell r="Z27">
            <v>1392</v>
          </cell>
        </row>
        <row r="28">
          <cell r="A28">
            <v>22020348</v>
          </cell>
          <cell r="B28" t="str">
            <v>Fone de Ouvido Apple AirPods 3</v>
          </cell>
          <cell r="C28" t="str">
            <v>Apple Airpods Pro 3N Geração Branco</v>
          </cell>
          <cell r="D28" t="str">
            <v>Fone de Ouvido</v>
          </cell>
          <cell r="E28" t="str">
            <v>Fone de Ouvido</v>
          </cell>
          <cell r="F28" t="str">
            <v>Portfólio Vigente</v>
          </cell>
          <cell r="G28" t="str">
            <v>Apple</v>
          </cell>
          <cell r="H28" t="str">
            <v>Importado</v>
          </cell>
          <cell r="I28" t="str">
            <v>Apple Importado Fone de Ouvido</v>
          </cell>
          <cell r="J28">
            <v>0</v>
          </cell>
          <cell r="K28">
            <v>24</v>
          </cell>
          <cell r="L28">
            <v>1098.9345833333334</v>
          </cell>
          <cell r="M28">
            <v>1099.2156756756756</v>
          </cell>
          <cell r="N28">
            <v>0.05</v>
          </cell>
          <cell r="O28">
            <v>1156.7732456140352</v>
          </cell>
          <cell r="P28">
            <v>1583.7897670009427</v>
          </cell>
          <cell r="R28">
            <v>1583.7897670009427</v>
          </cell>
          <cell r="S28">
            <v>1745.2228837475952</v>
          </cell>
          <cell r="T28">
            <v>1961.1066951472792</v>
          </cell>
          <cell r="U28">
            <v>427.01652138690753</v>
          </cell>
          <cell r="V28">
            <v>161.875</v>
          </cell>
          <cell r="W28">
            <v>182.04</v>
          </cell>
          <cell r="X28">
            <v>196.60320000000002</v>
          </cell>
          <cell r="Y28">
            <v>1750</v>
          </cell>
          <cell r="Z28">
            <v>1968</v>
          </cell>
        </row>
        <row r="29">
          <cell r="A29">
            <v>22021368</v>
          </cell>
          <cell r="B29" t="str">
            <v>Fone JBL Wave Flex</v>
          </cell>
          <cell r="C29" t="str">
            <v>Fone de Ouvido JBL Wave Flex Preto</v>
          </cell>
          <cell r="D29" t="str">
            <v>Fone de Ouvido</v>
          </cell>
          <cell r="E29" t="str">
            <v>Fone de Ouvido</v>
          </cell>
          <cell r="F29" t="str">
            <v>Portfólio Vigente</v>
          </cell>
          <cell r="G29" t="str">
            <v>Harman</v>
          </cell>
          <cell r="H29" t="str">
            <v>Importado</v>
          </cell>
          <cell r="I29" t="str">
            <v>Harman Importado Fone de Ouvido</v>
          </cell>
          <cell r="K29">
            <v>105</v>
          </cell>
          <cell r="L29">
            <v>218.81228571428574</v>
          </cell>
          <cell r="M29">
            <v>218.90174757281554</v>
          </cell>
          <cell r="N29">
            <v>0.08</v>
          </cell>
          <cell r="O29">
            <v>237.83944099378883</v>
          </cell>
          <cell r="P29">
            <v>322.86402980872731</v>
          </cell>
          <cell r="R29">
            <v>322.86402980872731</v>
          </cell>
          <cell r="S29">
            <v>355.77303560190336</v>
          </cell>
          <cell r="T29">
            <v>399.78210724210913</v>
          </cell>
          <cell r="U29">
            <v>85.024588814938454</v>
          </cell>
          <cell r="V29">
            <v>33.299999999999997</v>
          </cell>
          <cell r="W29">
            <v>37.74</v>
          </cell>
          <cell r="X29">
            <v>40.7592</v>
          </cell>
          <cell r="Y29">
            <v>360</v>
          </cell>
          <cell r="Z29">
            <v>408</v>
          </cell>
        </row>
        <row r="30">
          <cell r="A30">
            <v>22018145</v>
          </cell>
          <cell r="B30" t="str">
            <v>Fone de Ouvido JBL TUNE 110</v>
          </cell>
          <cell r="C30" t="str">
            <v>Fone de Ouvido JBL TUNE 110 Preto</v>
          </cell>
          <cell r="D30" t="str">
            <v>Fone de Ouvido</v>
          </cell>
          <cell r="E30" t="str">
            <v>Fone de Ouvido</v>
          </cell>
          <cell r="F30" t="str">
            <v>Portfólio Vigente</v>
          </cell>
          <cell r="G30" t="str">
            <v>Harman</v>
          </cell>
          <cell r="H30" t="str">
            <v>Importado</v>
          </cell>
          <cell r="I30" t="str">
            <v>Harman Importado Fone de Ouvido</v>
          </cell>
          <cell r="J30">
            <v>0</v>
          </cell>
          <cell r="K30">
            <v>96</v>
          </cell>
          <cell r="L30">
            <v>45.734895833333326</v>
          </cell>
          <cell r="M30">
            <v>45.736120689655174</v>
          </cell>
          <cell r="N30">
            <v>0.05</v>
          </cell>
          <cell r="O30">
            <v>48.141995614035082</v>
          </cell>
          <cell r="P30">
            <v>65.913350179567743</v>
          </cell>
          <cell r="R30">
            <v>65.913350179567743</v>
          </cell>
          <cell r="S30">
            <v>72.631790831479606</v>
          </cell>
          <cell r="T30">
            <v>81.616332565091312</v>
          </cell>
          <cell r="U30">
            <v>17.771354565532658</v>
          </cell>
          <cell r="V30">
            <v>7.4</v>
          </cell>
          <cell r="W30">
            <v>8.879999999999999</v>
          </cell>
          <cell r="X30">
            <v>9.5904000000000007</v>
          </cell>
          <cell r="Y30">
            <v>80</v>
          </cell>
          <cell r="Z30">
            <v>96</v>
          </cell>
        </row>
        <row r="31">
          <cell r="A31">
            <v>22021367</v>
          </cell>
          <cell r="B31" t="str">
            <v>Fone de Ouvido JBL Wave Buds</v>
          </cell>
          <cell r="C31" t="str">
            <v>Fone de Ouvido JBL Wave Buds Preto</v>
          </cell>
          <cell r="D31" t="str">
            <v>Fone de Ouvido</v>
          </cell>
          <cell r="E31" t="str">
            <v>Fone de Ouvido</v>
          </cell>
          <cell r="F31" t="str">
            <v>Portfólio Vigente</v>
          </cell>
          <cell r="G31" t="str">
            <v>Harman</v>
          </cell>
          <cell r="H31" t="str">
            <v>Importado</v>
          </cell>
          <cell r="I31" t="str">
            <v>Harman Importado Fone de Ouvido</v>
          </cell>
          <cell r="K31">
            <v>24</v>
          </cell>
          <cell r="L31">
            <v>163.91791666666668</v>
          </cell>
          <cell r="M31">
            <v>163.90559999999996</v>
          </cell>
          <cell r="N31">
            <v>0.08</v>
          </cell>
          <cell r="O31">
            <v>178.17164855072465</v>
          </cell>
          <cell r="P31">
            <v>241.8657570350307</v>
          </cell>
          <cell r="R31">
            <v>241.8657570350307</v>
          </cell>
          <cell r="S31">
            <v>266.51874053446909</v>
          </cell>
          <cell r="T31">
            <v>299.48706913698697</v>
          </cell>
          <cell r="U31">
            <v>63.694108484306028</v>
          </cell>
          <cell r="V31">
            <v>24.975000000000001</v>
          </cell>
          <cell r="W31">
            <v>28.86</v>
          </cell>
          <cell r="X31">
            <v>31.168800000000001</v>
          </cell>
          <cell r="Y31">
            <v>270</v>
          </cell>
          <cell r="Z31">
            <v>312</v>
          </cell>
        </row>
        <row r="32">
          <cell r="A32">
            <v>22020794</v>
          </cell>
          <cell r="B32" t="str">
            <v>Galaxy Buds 2 Pro Grafite</v>
          </cell>
          <cell r="C32" t="str">
            <v>Fone de Ouvido Samsung Galaxy Buds 2 Pro Bluetooth Grafite</v>
          </cell>
          <cell r="D32" t="str">
            <v>Fone de Ouvido</v>
          </cell>
          <cell r="E32" t="str">
            <v>Fone de Ouvido</v>
          </cell>
          <cell r="F32" t="str">
            <v>Portfólio Vigente</v>
          </cell>
          <cell r="G32" t="str">
            <v>Samsung</v>
          </cell>
          <cell r="H32" t="str">
            <v>Nacional</v>
          </cell>
          <cell r="I32" t="str">
            <v>Samsung Nacional Fone de Ouvido</v>
          </cell>
          <cell r="K32">
            <v>26</v>
          </cell>
          <cell r="L32">
            <v>540.0315384615385</v>
          </cell>
          <cell r="M32">
            <v>614.80333333333328</v>
          </cell>
          <cell r="N32">
            <v>0.06</v>
          </cell>
          <cell r="O32">
            <v>574.50163666121125</v>
          </cell>
          <cell r="P32">
            <v>774.80961678695485</v>
          </cell>
          <cell r="R32">
            <v>774.80961678695485</v>
          </cell>
          <cell r="S32">
            <v>853.78470169361424</v>
          </cell>
          <cell r="T32">
            <v>959.39774243060288</v>
          </cell>
          <cell r="U32">
            <v>200.3079801257436</v>
          </cell>
          <cell r="V32">
            <v>79.55</v>
          </cell>
          <cell r="W32">
            <v>88.8</v>
          </cell>
          <cell r="X32">
            <v>95.903999999999996</v>
          </cell>
          <cell r="Y32">
            <v>860</v>
          </cell>
          <cell r="Z32">
            <v>960</v>
          </cell>
        </row>
        <row r="33">
          <cell r="A33">
            <v>22022123</v>
          </cell>
          <cell r="B33" t="str">
            <v>Galaxy Buds FE Grafite</v>
          </cell>
          <cell r="C33" t="str">
            <v>Fone de Ouvido Samsung Galaxy Buds FE Grafite</v>
          </cell>
          <cell r="D33" t="str">
            <v>Fone de Ouvido</v>
          </cell>
          <cell r="E33" t="str">
            <v>Fone de Ouvido</v>
          </cell>
          <cell r="F33" t="str">
            <v>Portfólio Vigente</v>
          </cell>
          <cell r="G33" t="str">
            <v>Samsung</v>
          </cell>
          <cell r="H33" t="str">
            <v>Nacional</v>
          </cell>
          <cell r="I33" t="str">
            <v>Samsung Nacional Fone de Ouvido</v>
          </cell>
          <cell r="K33">
            <v>0</v>
          </cell>
          <cell r="L33">
            <v>300.63461538461536</v>
          </cell>
          <cell r="M33">
            <v>365</v>
          </cell>
          <cell r="N33">
            <v>0.05</v>
          </cell>
          <cell r="O33">
            <v>316.4574898785425</v>
          </cell>
          <cell r="P33">
            <v>427.9685929802755</v>
          </cell>
          <cell r="R33">
            <v>427.9685929802755</v>
          </cell>
          <cell r="S33">
            <v>471.59073606641931</v>
          </cell>
          <cell r="T33">
            <v>529.92644004491763</v>
          </cell>
          <cell r="U33">
            <v>111.511103101733</v>
          </cell>
          <cell r="V33">
            <v>44.4</v>
          </cell>
          <cell r="W33">
            <v>51.06</v>
          </cell>
          <cell r="X33">
            <v>55.144800000000004</v>
          </cell>
          <cell r="Y33">
            <v>480</v>
          </cell>
          <cell r="Z33">
            <v>552</v>
          </cell>
        </row>
        <row r="34">
          <cell r="A34">
            <v>22020199</v>
          </cell>
          <cell r="B34" t="str">
            <v>Fone de Ouvido Samsung AKG USB-C</v>
          </cell>
          <cell r="C34" t="str">
            <v>Fone de Ouvido Samsung AKG USB-C Preto</v>
          </cell>
          <cell r="D34" t="str">
            <v>Fone de Ouvido</v>
          </cell>
          <cell r="E34" t="str">
            <v>Fone de Ouvido</v>
          </cell>
          <cell r="F34" t="str">
            <v>Portfólio Vigente</v>
          </cell>
          <cell r="G34" t="str">
            <v>Samsung</v>
          </cell>
          <cell r="H34" t="str">
            <v>Nacional</v>
          </cell>
          <cell r="I34" t="str">
            <v>Samsung Nacional Fone de Ouvido</v>
          </cell>
          <cell r="J34">
            <v>0</v>
          </cell>
          <cell r="K34">
            <v>74</v>
          </cell>
          <cell r="L34">
            <v>84.643783783783775</v>
          </cell>
          <cell r="M34">
            <v>88.423600000000008</v>
          </cell>
          <cell r="N34">
            <v>0.15</v>
          </cell>
          <cell r="O34">
            <v>99.580922098569147</v>
          </cell>
          <cell r="P34">
            <v>130.97691317018587</v>
          </cell>
          <cell r="R34">
            <v>130.97691317018587</v>
          </cell>
          <cell r="S34">
            <v>144.32717704703677</v>
          </cell>
          <cell r="T34">
            <v>162.18042740240944</v>
          </cell>
          <cell r="U34">
            <v>31.395991071616713</v>
          </cell>
          <cell r="V34">
            <v>13.875</v>
          </cell>
          <cell r="W34">
            <v>15.54</v>
          </cell>
          <cell r="X34">
            <v>16.783200000000001</v>
          </cell>
          <cell r="Y34">
            <v>150</v>
          </cell>
          <cell r="Z34">
            <v>168</v>
          </cell>
        </row>
        <row r="35">
          <cell r="A35">
            <v>22022173</v>
          </cell>
          <cell r="B35" t="str">
            <v>Fone Moto Buds 105 TWS</v>
          </cell>
          <cell r="C35" t="str">
            <v>Fone de Ouvido Motorola Buds 105 TWS Preto</v>
          </cell>
          <cell r="D35" t="str">
            <v>Fone de Ouvido</v>
          </cell>
          <cell r="E35" t="str">
            <v>Fone de Ouvido</v>
          </cell>
          <cell r="F35" t="str">
            <v>Portfólio Vigente</v>
          </cell>
          <cell r="G35" t="str">
            <v>DPC</v>
          </cell>
          <cell r="H35" t="str">
            <v>Importado</v>
          </cell>
          <cell r="I35" t="str">
            <v>DPC Importado Fone de Ouvido</v>
          </cell>
          <cell r="K35">
            <v>39</v>
          </cell>
          <cell r="L35">
            <v>114.71282051282051</v>
          </cell>
          <cell r="M35">
            <v>115.14</v>
          </cell>
          <cell r="N35">
            <v>0.2</v>
          </cell>
          <cell r="O35">
            <v>143.39102564102564</v>
          </cell>
          <cell r="P35">
            <v>174.12317754151724</v>
          </cell>
          <cell r="R35">
            <v>174.12317754151724</v>
          </cell>
          <cell r="S35">
            <v>191.87127001820082</v>
          </cell>
          <cell r="T35">
            <v>215.60571760960531</v>
          </cell>
          <cell r="U35">
            <v>30.732151900491612</v>
          </cell>
          <cell r="V35">
            <v>18.5</v>
          </cell>
          <cell r="W35">
            <v>19.98</v>
          </cell>
          <cell r="X35">
            <v>21.578400000000002</v>
          </cell>
          <cell r="Y35">
            <v>200</v>
          </cell>
          <cell r="Z35">
            <v>216</v>
          </cell>
        </row>
        <row r="36">
          <cell r="A36">
            <v>22020570</v>
          </cell>
          <cell r="B36" t="str">
            <v>Fone de Ouvido Motorola Earbuds 105</v>
          </cell>
          <cell r="C36" t="str">
            <v>Fone de Ouvido Motorola Earbuds 105 Preto</v>
          </cell>
          <cell r="D36" t="str">
            <v>Fone de Ouvido</v>
          </cell>
          <cell r="E36" t="str">
            <v>Fone de Ouvido</v>
          </cell>
          <cell r="F36" t="str">
            <v>Fora de Portfólio</v>
          </cell>
          <cell r="G36" t="str">
            <v>DPC</v>
          </cell>
          <cell r="H36" t="str">
            <v>Importado</v>
          </cell>
          <cell r="I36" t="str">
            <v>DPC Importado Fone de Ouvido</v>
          </cell>
          <cell r="J36">
            <v>0</v>
          </cell>
          <cell r="K36">
            <v>36</v>
          </cell>
          <cell r="L36">
            <v>16.767499999999998</v>
          </cell>
          <cell r="M36">
            <v>16.806666666666665</v>
          </cell>
          <cell r="N36">
            <v>0.3</v>
          </cell>
          <cell r="O36">
            <v>23.953571428571429</v>
          </cell>
          <cell r="P36">
            <v>28.445670521661917</v>
          </cell>
          <cell r="R36">
            <v>28.445670521661917</v>
          </cell>
          <cell r="S36">
            <v>31.345091483924978</v>
          </cell>
          <cell r="T36">
            <v>35.222474642969189</v>
          </cell>
          <cell r="U36">
            <v>4.4920990930904887</v>
          </cell>
          <cell r="V36">
            <v>3.7</v>
          </cell>
          <cell r="W36">
            <v>4.4399999999999995</v>
          </cell>
          <cell r="X36">
            <v>4.7952000000000004</v>
          </cell>
          <cell r="Y36">
            <v>40</v>
          </cell>
          <cell r="Z36">
            <v>48</v>
          </cell>
        </row>
        <row r="37">
          <cell r="A37">
            <v>22021820</v>
          </cell>
          <cell r="B37" t="str">
            <v xml:space="preserve">Fone de Ouvido Bluetooth JBL Tune 520BT </v>
          </cell>
          <cell r="C37" t="str">
            <v xml:space="preserve">Fone de Ouvido Bluetooth JBL Tune 520BT </v>
          </cell>
          <cell r="D37" t="str">
            <v>Fone de Ouvido</v>
          </cell>
          <cell r="E37" t="str">
            <v>Fone de Ouvido</v>
          </cell>
          <cell r="F37" t="str">
            <v>Portfólio Vigente</v>
          </cell>
          <cell r="G37" t="str">
            <v>Harman</v>
          </cell>
          <cell r="H37" t="str">
            <v>Importado</v>
          </cell>
          <cell r="I37" t="str">
            <v>Harman Importado Fone de Ouvido</v>
          </cell>
          <cell r="L37">
            <v>151.77111111111111</v>
          </cell>
          <cell r="M37">
            <v>146.69999999999999</v>
          </cell>
          <cell r="N37">
            <v>0.05</v>
          </cell>
          <cell r="O37">
            <v>159.75906432748539</v>
          </cell>
          <cell r="P37">
            <v>218.73324977636975</v>
          </cell>
          <cell r="R37">
            <v>218.73324977636975</v>
          </cell>
          <cell r="S37">
            <v>241.02837440922286</v>
          </cell>
          <cell r="T37">
            <v>270.8435485096208</v>
          </cell>
          <cell r="U37">
            <v>58.97418544888437</v>
          </cell>
          <cell r="V37">
            <v>23.125</v>
          </cell>
          <cell r="W37">
            <v>26.64</v>
          </cell>
          <cell r="X37">
            <v>28.7712</v>
          </cell>
          <cell r="Y37">
            <v>250</v>
          </cell>
          <cell r="Z37">
            <v>288</v>
          </cell>
        </row>
        <row r="38">
          <cell r="A38">
            <v>22020885</v>
          </cell>
          <cell r="B38" t="str">
            <v>Película Vidro 3D Iphone 12 ES</v>
          </cell>
          <cell r="C38" t="str">
            <v>Película Vidro Iphone 12 e 12 Pro 3D</v>
          </cell>
          <cell r="D38" t="str">
            <v>Película</v>
          </cell>
          <cell r="E38" t="str">
            <v>Películas</v>
          </cell>
          <cell r="F38" t="str">
            <v>Fora de Portfólio</v>
          </cell>
          <cell r="G38" t="str">
            <v>Customic</v>
          </cell>
          <cell r="H38" t="str">
            <v>Nacional</v>
          </cell>
          <cell r="I38" t="str">
            <v>Customic Nacional Película</v>
          </cell>
          <cell r="K38">
            <v>30</v>
          </cell>
          <cell r="L38">
            <v>26.934999999999999</v>
          </cell>
          <cell r="M38">
            <v>26.934999999999999</v>
          </cell>
          <cell r="N38">
            <v>0.1</v>
          </cell>
          <cell r="O38">
            <v>29.927777777777777</v>
          </cell>
          <cell r="P38">
            <v>35.652074308601733</v>
          </cell>
          <cell r="R38">
            <v>35.652074308601733</v>
          </cell>
          <cell r="S38">
            <v>39.286032295979872</v>
          </cell>
          <cell r="T38">
            <v>44.145708653543501</v>
          </cell>
          <cell r="U38">
            <v>5.7242965308239562</v>
          </cell>
          <cell r="V38">
            <v>3.7</v>
          </cell>
          <cell r="W38">
            <v>4.4399999999999995</v>
          </cell>
          <cell r="X38">
            <v>4.7952000000000004</v>
          </cell>
          <cell r="Y38">
            <v>40</v>
          </cell>
          <cell r="Z38">
            <v>48</v>
          </cell>
        </row>
        <row r="39">
          <cell r="A39">
            <v>22020767</v>
          </cell>
          <cell r="B39" t="str">
            <v>Película Vidro 3D Iphone 13/13 Pro</v>
          </cell>
          <cell r="C39" t="str">
            <v>Película Vidro Iphone 13 e 13 Pro 3D</v>
          </cell>
          <cell r="D39" t="str">
            <v>Película</v>
          </cell>
          <cell r="E39" t="str">
            <v>Películas</v>
          </cell>
          <cell r="F39" t="str">
            <v>Portfólio Vigente</v>
          </cell>
          <cell r="G39" t="str">
            <v>Customic</v>
          </cell>
          <cell r="H39" t="str">
            <v>Importado</v>
          </cell>
          <cell r="I39" t="str">
            <v>Customic Importado Película</v>
          </cell>
          <cell r="K39">
            <v>30</v>
          </cell>
          <cell r="L39">
            <v>26.935000000000002</v>
          </cell>
          <cell r="M39">
            <v>26.934333333333335</v>
          </cell>
          <cell r="N39">
            <v>0.1</v>
          </cell>
          <cell r="O39">
            <v>29.927777777777781</v>
          </cell>
          <cell r="P39">
            <v>35.65207430860174</v>
          </cell>
          <cell r="R39">
            <v>35.65207430860174</v>
          </cell>
          <cell r="S39">
            <v>39.286032295979879</v>
          </cell>
          <cell r="T39">
            <v>44.145708653543515</v>
          </cell>
          <cell r="U39">
            <v>5.7242965308239571</v>
          </cell>
          <cell r="V39">
            <v>3.7</v>
          </cell>
          <cell r="W39">
            <v>4.4399999999999995</v>
          </cell>
          <cell r="X39">
            <v>4.7952000000000004</v>
          </cell>
          <cell r="Y39">
            <v>40</v>
          </cell>
          <cell r="Z39">
            <v>48</v>
          </cell>
        </row>
        <row r="40">
          <cell r="A40">
            <v>22021310</v>
          </cell>
          <cell r="B40" t="str">
            <v>Cabo USB-C Lightning Ovvi</v>
          </cell>
          <cell r="C40" t="str">
            <v>Cabo de USB-C para Lightning 2m Ovvi Kevlar Branco</v>
          </cell>
          <cell r="D40" t="str">
            <v>Cabo</v>
          </cell>
          <cell r="E40" t="str">
            <v>Cabos</v>
          </cell>
          <cell r="F40" t="str">
            <v>Portfólio Vigente</v>
          </cell>
          <cell r="G40" t="str">
            <v>Ovvi</v>
          </cell>
          <cell r="H40" t="str">
            <v>Importado</v>
          </cell>
          <cell r="I40" t="str">
            <v>Ovvi Importado Cabo</v>
          </cell>
          <cell r="K40">
            <v>388</v>
          </cell>
          <cell r="L40">
            <v>59.990747422680414</v>
          </cell>
          <cell r="M40">
            <v>60.219545454545454</v>
          </cell>
          <cell r="N40">
            <v>0.35</v>
          </cell>
          <cell r="O40">
            <v>92.293457573354473</v>
          </cell>
          <cell r="P40">
            <v>110.33274796786152</v>
          </cell>
          <cell r="R40">
            <v>110.33274796786152</v>
          </cell>
          <cell r="S40">
            <v>121.57878563951684</v>
          </cell>
          <cell r="T40">
            <v>136.61806335792662</v>
          </cell>
          <cell r="U40">
            <v>18.039290394507049</v>
          </cell>
          <cell r="V40">
            <v>12.025</v>
          </cell>
          <cell r="W40">
            <v>13.32</v>
          </cell>
          <cell r="X40">
            <v>14.3856</v>
          </cell>
          <cell r="Y40">
            <v>130</v>
          </cell>
          <cell r="Z40">
            <v>144</v>
          </cell>
        </row>
        <row r="41">
          <cell r="A41" t="str">
            <v>22021308 </v>
          </cell>
          <cell r="B41" t="str">
            <v>Cabo USB-C Lightning Ovvi</v>
          </cell>
          <cell r="C41" t="str">
            <v>Cabo de USB-C para Lightning 2m Ovvi Kevlar Preto</v>
          </cell>
          <cell r="D41" t="str">
            <v>Cabo</v>
          </cell>
          <cell r="E41" t="str">
            <v>Cabos</v>
          </cell>
          <cell r="F41" t="str">
            <v>Portfólio Vigente</v>
          </cell>
          <cell r="G41" t="str">
            <v>Ovvi</v>
          </cell>
          <cell r="H41" t="str">
            <v>Importado</v>
          </cell>
          <cell r="I41" t="str">
            <v>Ovvi Importado Cabo</v>
          </cell>
          <cell r="K41">
            <v>0</v>
          </cell>
          <cell r="L41">
            <v>59.02</v>
          </cell>
          <cell r="M41">
            <v>0.32</v>
          </cell>
          <cell r="N41">
            <v>0.4</v>
          </cell>
          <cell r="O41">
            <v>98.366666666666674</v>
          </cell>
          <cell r="P41">
            <v>116.11405213566798</v>
          </cell>
          <cell r="R41">
            <v>116.11405213566798</v>
          </cell>
          <cell r="S41">
            <v>127.94936874453772</v>
          </cell>
          <cell r="T41">
            <v>143.77668664644375</v>
          </cell>
          <cell r="U41">
            <v>17.747385469001308</v>
          </cell>
          <cell r="V41">
            <v>12.025</v>
          </cell>
          <cell r="W41">
            <v>13.32</v>
          </cell>
          <cell r="X41">
            <v>14.3856</v>
          </cell>
          <cell r="Y41">
            <v>130</v>
          </cell>
          <cell r="Z41">
            <v>144</v>
          </cell>
        </row>
        <row r="42">
          <cell r="A42">
            <v>22021297</v>
          </cell>
          <cell r="B42" t="str">
            <v>Cabo USB-C USB-C Ovvi para Dispositivos Android 2m Preto</v>
          </cell>
          <cell r="C42" t="str">
            <v>Cabo de USB-C x USB-C 2m Ovvi Kevlar Preto</v>
          </cell>
          <cell r="D42" t="str">
            <v>Cabo</v>
          </cell>
          <cell r="E42" t="str">
            <v>Cabos</v>
          </cell>
          <cell r="F42" t="str">
            <v>Portfólio Vigente</v>
          </cell>
          <cell r="G42" t="str">
            <v>Ovvi</v>
          </cell>
          <cell r="H42" t="str">
            <v>Importado</v>
          </cell>
          <cell r="I42" t="str">
            <v>Ovvi Importado Cabo</v>
          </cell>
          <cell r="K42">
            <v>42</v>
          </cell>
          <cell r="L42">
            <v>38.414047619047615</v>
          </cell>
          <cell r="M42">
            <v>38.44</v>
          </cell>
          <cell r="N42">
            <v>0.52</v>
          </cell>
          <cell r="O42">
            <v>80.029265873015873</v>
          </cell>
          <cell r="P42">
            <v>91.580416508729357</v>
          </cell>
          <cell r="R42">
            <v>91.580416508729357</v>
          </cell>
          <cell r="S42">
            <v>100.91505951375136</v>
          </cell>
          <cell r="T42">
            <v>113.39823738079416</v>
          </cell>
          <cell r="U42">
            <v>11.551150635713485</v>
          </cell>
          <cell r="V42">
            <v>10.175000000000001</v>
          </cell>
          <cell r="W42">
            <v>11.1</v>
          </cell>
          <cell r="X42">
            <v>11.988</v>
          </cell>
          <cell r="Y42">
            <v>110</v>
          </cell>
          <cell r="Z42">
            <v>120</v>
          </cell>
        </row>
        <row r="43">
          <cell r="A43">
            <v>22021302</v>
          </cell>
          <cell r="B43" t="str">
            <v>Cabo USB-C USB-C Ovvi para Dispositivos Android 2m Branco</v>
          </cell>
          <cell r="C43" t="str">
            <v>Cabo de USB-C x USB-C 2m Ovvi Kevlar Branco</v>
          </cell>
          <cell r="D43" t="str">
            <v>Cabo</v>
          </cell>
          <cell r="E43" t="str">
            <v>Cabos</v>
          </cell>
          <cell r="F43" t="str">
            <v>Portfólio Vigente</v>
          </cell>
          <cell r="G43" t="str">
            <v>Ovvi</v>
          </cell>
          <cell r="H43" t="str">
            <v>Importado</v>
          </cell>
          <cell r="I43" t="str">
            <v>Ovvi Importado Cabo</v>
          </cell>
          <cell r="K43">
            <v>159</v>
          </cell>
          <cell r="L43">
            <v>37.893773584905659</v>
          </cell>
          <cell r="M43">
            <v>38.153518518518517</v>
          </cell>
          <cell r="N43">
            <v>0.53</v>
          </cell>
          <cell r="O43">
            <v>80.625050180650348</v>
          </cell>
          <cell r="P43">
            <v>92.019753784282685</v>
          </cell>
          <cell r="R43">
            <v>92.019753784282685</v>
          </cell>
          <cell r="S43">
            <v>101.39917772372748</v>
          </cell>
          <cell r="T43">
            <v>113.94224094140996</v>
          </cell>
          <cell r="U43">
            <v>11.394703603632333</v>
          </cell>
          <cell r="V43">
            <v>10.175000000000001</v>
          </cell>
          <cell r="W43">
            <v>11.1</v>
          </cell>
          <cell r="X43">
            <v>11.988</v>
          </cell>
          <cell r="Y43">
            <v>110</v>
          </cell>
          <cell r="Z43">
            <v>120</v>
          </cell>
        </row>
        <row r="44">
          <cell r="A44">
            <v>22021309</v>
          </cell>
          <cell r="B44" t="str">
            <v xml:space="preserve">Cabo 2x1 Ovvi </v>
          </cell>
          <cell r="C44" t="str">
            <v>Cabo 2x1 USB-C x USB-C Lightning 2m Ovvi Kevlar Cinza</v>
          </cell>
          <cell r="D44" t="str">
            <v>Cabo</v>
          </cell>
          <cell r="E44" t="str">
            <v>Cabos</v>
          </cell>
          <cell r="F44" t="str">
            <v>Portfólio Vigente</v>
          </cell>
          <cell r="G44" t="str">
            <v>Ovvi</v>
          </cell>
          <cell r="H44" t="str">
            <v>Importado</v>
          </cell>
          <cell r="I44" t="str">
            <v>Ovvi Importado Cabo</v>
          </cell>
          <cell r="J44">
            <v>0</v>
          </cell>
          <cell r="K44">
            <v>29</v>
          </cell>
          <cell r="L44">
            <v>73.645172413793105</v>
          </cell>
          <cell r="M44">
            <v>73.135641025641021</v>
          </cell>
          <cell r="N44">
            <v>0.3</v>
          </cell>
          <cell r="O44">
            <v>105.20738916256158</v>
          </cell>
          <cell r="P44">
            <v>127.35258168642888</v>
          </cell>
          <cell r="R44">
            <v>127.35258168642888</v>
          </cell>
          <cell r="S44">
            <v>140.33342334592714</v>
          </cell>
          <cell r="T44">
            <v>157.69264696189808</v>
          </cell>
          <cell r="U44">
            <v>22.145192523867294</v>
          </cell>
          <cell r="V44">
            <v>13.875</v>
          </cell>
          <cell r="W44">
            <v>15.54</v>
          </cell>
          <cell r="X44">
            <v>16.783200000000001</v>
          </cell>
          <cell r="Y44">
            <v>150</v>
          </cell>
          <cell r="Z44">
            <v>168</v>
          </cell>
        </row>
        <row r="45">
          <cell r="A45">
            <v>22021307</v>
          </cell>
          <cell r="B45" t="str">
            <v xml:space="preserve">Cabo 2x1 Ovvi </v>
          </cell>
          <cell r="C45" t="str">
            <v>Cabo 2x1 USB-C x USB-C Lightning 2m Ovvi Kevlar Branco</v>
          </cell>
          <cell r="D45" t="str">
            <v>Cabo</v>
          </cell>
          <cell r="E45" t="str">
            <v>Cabos</v>
          </cell>
          <cell r="F45" t="str">
            <v>Portfólio Vigente</v>
          </cell>
          <cell r="G45" t="str">
            <v>Ovvi</v>
          </cell>
          <cell r="H45" t="str">
            <v>Importado</v>
          </cell>
          <cell r="I45" t="str">
            <v>Ovvi Importado Cabo</v>
          </cell>
          <cell r="J45">
            <v>0</v>
          </cell>
          <cell r="K45">
            <v>64</v>
          </cell>
          <cell r="L45">
            <v>68.933750000000003</v>
          </cell>
          <cell r="M45">
            <v>68.842173913043467</v>
          </cell>
          <cell r="N45">
            <v>0.36</v>
          </cell>
          <cell r="O45">
            <v>107.708984375</v>
          </cell>
          <cell r="P45">
            <v>128.43744647384392</v>
          </cell>
          <cell r="R45">
            <v>128.43744647384392</v>
          </cell>
          <cell r="S45">
            <v>141.52886663784454</v>
          </cell>
          <cell r="T45">
            <v>159.03596641139663</v>
          </cell>
          <cell r="U45">
            <v>20.728462098843934</v>
          </cell>
          <cell r="V45">
            <v>13.875</v>
          </cell>
          <cell r="W45">
            <v>15.54</v>
          </cell>
          <cell r="X45">
            <v>16.783200000000001</v>
          </cell>
          <cell r="Y45">
            <v>150</v>
          </cell>
          <cell r="Z45">
            <v>168</v>
          </cell>
        </row>
        <row r="46">
          <cell r="A46">
            <v>22021311</v>
          </cell>
          <cell r="B46" t="str">
            <v xml:space="preserve">Cabo 3x1 Ovvi </v>
          </cell>
          <cell r="C46" t="str">
            <v>Cabo 3x1 USB-C x USB-C Lightning e Miro-USB 2m Ovvi Kevlar Branco</v>
          </cell>
          <cell r="D46" t="str">
            <v>Cabo</v>
          </cell>
          <cell r="E46" t="str">
            <v>Cabos</v>
          </cell>
          <cell r="F46" t="str">
            <v>Portfólio Vigente</v>
          </cell>
          <cell r="G46" t="str">
            <v>Ovvi</v>
          </cell>
          <cell r="H46" t="str">
            <v>Importado</v>
          </cell>
          <cell r="I46" t="str">
            <v>Ovvi Importado Cabo</v>
          </cell>
          <cell r="J46">
            <v>0</v>
          </cell>
          <cell r="K46">
            <v>357</v>
          </cell>
          <cell r="L46">
            <v>78.992408963585433</v>
          </cell>
          <cell r="M46">
            <v>81.57849315068492</v>
          </cell>
          <cell r="N46">
            <v>0.35</v>
          </cell>
          <cell r="O46">
            <v>121.52678302090067</v>
          </cell>
          <cell r="P46">
            <v>145.27989605041176</v>
          </cell>
          <cell r="R46">
            <v>145.27989605041176</v>
          </cell>
          <cell r="S46">
            <v>160.08803972497165</v>
          </cell>
          <cell r="T46">
            <v>179.89090645172334</v>
          </cell>
          <cell r="U46">
            <v>23.753113029511095</v>
          </cell>
          <cell r="V46">
            <v>15.725</v>
          </cell>
          <cell r="W46">
            <v>17.759999999999998</v>
          </cell>
          <cell r="X46">
            <v>19.180800000000001</v>
          </cell>
          <cell r="Y46">
            <v>170</v>
          </cell>
          <cell r="Z46">
            <v>192</v>
          </cell>
        </row>
        <row r="47">
          <cell r="A47">
            <v>22021313</v>
          </cell>
          <cell r="B47" t="str">
            <v xml:space="preserve">Cabo 3x1 Ovvi </v>
          </cell>
          <cell r="C47" t="str">
            <v>Cabo 3x1 USB-C x USB-C Lightning e Miro-USB 2m Ovvi Kevlar Cinza</v>
          </cell>
          <cell r="D47" t="str">
            <v>Cabo</v>
          </cell>
          <cell r="E47" t="str">
            <v>Cabos</v>
          </cell>
          <cell r="F47" t="str">
            <v>Portfólio Vigente</v>
          </cell>
          <cell r="G47" t="str">
            <v>Ovvi</v>
          </cell>
          <cell r="H47" t="str">
            <v>Importado</v>
          </cell>
          <cell r="I47" t="str">
            <v>Ovvi Importado Cabo</v>
          </cell>
          <cell r="J47">
            <v>0</v>
          </cell>
          <cell r="K47">
            <v>194</v>
          </cell>
          <cell r="L47">
            <v>80.040257731958761</v>
          </cell>
          <cell r="M47">
            <v>81.291891891891893</v>
          </cell>
          <cell r="N47">
            <v>0.35</v>
          </cell>
          <cell r="O47">
            <v>123.13885804916733</v>
          </cell>
          <cell r="P47">
            <v>147.20706047219824</v>
          </cell>
          <cell r="R47">
            <v>147.20706047219824</v>
          </cell>
          <cell r="S47">
            <v>162.21163688396501</v>
          </cell>
          <cell r="T47">
            <v>182.27719226374225</v>
          </cell>
          <cell r="U47">
            <v>24.068202423030915</v>
          </cell>
          <cell r="V47">
            <v>15.725</v>
          </cell>
          <cell r="W47">
            <v>17.759999999999998</v>
          </cell>
          <cell r="X47">
            <v>19.180800000000001</v>
          </cell>
          <cell r="Y47">
            <v>170</v>
          </cell>
          <cell r="Z47">
            <v>192</v>
          </cell>
        </row>
        <row r="48">
          <cell r="A48">
            <v>22020746</v>
          </cell>
          <cell r="B48" t="str">
            <v>Mochila Lenovo para Notebook 15.6" B210 Casual, Preto</v>
          </cell>
          <cell r="C48" t="str">
            <v>Mochila Lenovo para Notebook 15.6 B210 Casual Preto</v>
          </cell>
          <cell r="D48" t="str">
            <v>Mochila</v>
          </cell>
          <cell r="E48" t="str">
            <v>Outros</v>
          </cell>
          <cell r="F48" t="str">
            <v>Portfólio Vigente</v>
          </cell>
          <cell r="G48" t="str">
            <v>Lenovo</v>
          </cell>
          <cell r="H48" t="str">
            <v>Importado</v>
          </cell>
          <cell r="I48" t="str">
            <v>Lenovo Importado Mochila</v>
          </cell>
          <cell r="J48">
            <v>0</v>
          </cell>
          <cell r="K48">
            <v>6</v>
          </cell>
          <cell r="L48">
            <v>71.066666666666663</v>
          </cell>
          <cell r="M48">
            <v>71.012799999999999</v>
          </cell>
          <cell r="N48">
            <v>0.05</v>
          </cell>
          <cell r="O48">
            <v>74.807017543859644</v>
          </cell>
          <cell r="P48">
            <v>97.162179773555138</v>
          </cell>
          <cell r="R48">
            <v>97.162179773555138</v>
          </cell>
          <cell r="S48">
            <v>107.06576283587343</v>
          </cell>
          <cell r="T48">
            <v>120.30978178993951</v>
          </cell>
          <cell r="U48">
            <v>22.355162229695491</v>
          </cell>
          <cell r="V48">
            <v>10.175000000000001</v>
          </cell>
          <cell r="W48">
            <v>13.32</v>
          </cell>
          <cell r="X48">
            <v>14.3856</v>
          </cell>
          <cell r="Y48">
            <v>110</v>
          </cell>
          <cell r="Z48">
            <v>144</v>
          </cell>
        </row>
        <row r="49">
          <cell r="A49">
            <v>22022065</v>
          </cell>
          <cell r="B49" t="str">
            <v>Samsung The Freestyle</v>
          </cell>
          <cell r="C49" t="str">
            <v>Projetor Samsung The Freestyle Portátil 2 Geração Branco</v>
          </cell>
          <cell r="D49" t="str">
            <v xml:space="preserve">Projetor </v>
          </cell>
          <cell r="E49" t="str">
            <v>Casa Inteligente</v>
          </cell>
          <cell r="F49" t="str">
            <v>Portfólio Vigente</v>
          </cell>
          <cell r="G49" t="str">
            <v>Samsung</v>
          </cell>
          <cell r="H49" t="str">
            <v>Nacional</v>
          </cell>
          <cell r="I49" t="str">
            <v xml:space="preserve">Samsung Nacional Projetor </v>
          </cell>
          <cell r="K49">
            <v>24</v>
          </cell>
          <cell r="L49">
            <v>2285.4050000000002</v>
          </cell>
          <cell r="M49">
            <v>2285.4505263157898</v>
          </cell>
          <cell r="N49">
            <v>0.17199999999999999</v>
          </cell>
          <cell r="O49">
            <v>2760.1509661835748</v>
          </cell>
          <cell r="P49">
            <v>3436.4381734489134</v>
          </cell>
          <cell r="R49">
            <v>3436.4381734489134</v>
          </cell>
          <cell r="S49">
            <v>3786.7087310731831</v>
          </cell>
          <cell r="T49">
            <v>4255.1240384459061</v>
          </cell>
          <cell r="U49">
            <v>676.28720726533857</v>
          </cell>
          <cell r="V49">
            <v>350.57499999999999</v>
          </cell>
          <cell r="W49">
            <v>395.15999999999997</v>
          </cell>
          <cell r="X49">
            <v>426.77280000000002</v>
          </cell>
          <cell r="Y49">
            <v>3790</v>
          </cell>
          <cell r="Z49">
            <v>4272</v>
          </cell>
        </row>
        <row r="50">
          <cell r="A50">
            <v>22022145</v>
          </cell>
          <cell r="B50" t="str">
            <v>Samsung SmartTag 2</v>
          </cell>
          <cell r="C50" t="str">
            <v>Samsung Galaxy Smarttag2</v>
          </cell>
          <cell r="D50" t="str">
            <v>Smart Tag</v>
          </cell>
          <cell r="E50" t="str">
            <v>Outros</v>
          </cell>
          <cell r="F50" t="str">
            <v>Portfólio Vigente</v>
          </cell>
          <cell r="G50" t="str">
            <v>Samsung</v>
          </cell>
          <cell r="H50" t="str">
            <v>Nacional</v>
          </cell>
          <cell r="I50" t="str">
            <v>Samsung Nacional Smart Tag</v>
          </cell>
          <cell r="K50">
            <v>0</v>
          </cell>
          <cell r="L50">
            <v>122.15</v>
          </cell>
          <cell r="M50">
            <v>122.15</v>
          </cell>
          <cell r="N50">
            <v>0.3</v>
          </cell>
          <cell r="O50">
            <v>174.50000000000003</v>
          </cell>
          <cell r="P50">
            <v>224.94794661608407</v>
          </cell>
          <cell r="R50">
            <v>224.94794661608407</v>
          </cell>
          <cell r="S50">
            <v>247.87652519678687</v>
          </cell>
          <cell r="T50">
            <v>278.53881453205059</v>
          </cell>
          <cell r="U50">
            <v>50.447946616084046</v>
          </cell>
          <cell r="V50">
            <v>23.125</v>
          </cell>
          <cell r="W50">
            <v>26.64</v>
          </cell>
          <cell r="X50">
            <v>28.7712</v>
          </cell>
          <cell r="Y50">
            <v>250</v>
          </cell>
          <cell r="Z50">
            <v>288</v>
          </cell>
        </row>
        <row r="51">
          <cell r="A51">
            <v>22020077</v>
          </cell>
          <cell r="B51" t="str">
            <v>Tag Importado Apple</v>
          </cell>
          <cell r="C51" t="str">
            <v>Rastreador Apple AirTag</v>
          </cell>
          <cell r="D51" t="str">
            <v>Smart Tag</v>
          </cell>
          <cell r="E51" t="str">
            <v>Outros</v>
          </cell>
          <cell r="F51" t="str">
            <v>Portfólio Vigente</v>
          </cell>
          <cell r="G51" t="str">
            <v>Apple</v>
          </cell>
          <cell r="H51" t="str">
            <v>Importado</v>
          </cell>
          <cell r="I51" t="str">
            <v>Apple Importado Smart Tag</v>
          </cell>
          <cell r="L51">
            <v>199.839</v>
          </cell>
          <cell r="M51">
            <v>200.08</v>
          </cell>
          <cell r="N51">
            <v>0.08</v>
          </cell>
          <cell r="O51">
            <v>217.21630434782608</v>
          </cell>
          <cell r="P51">
            <v>299.74980581169524</v>
          </cell>
          <cell r="R51">
            <v>299.74980581169524</v>
          </cell>
          <cell r="S51">
            <v>330.30281632142726</v>
          </cell>
          <cell r="T51">
            <v>371.16122562121751</v>
          </cell>
          <cell r="U51">
            <v>82.533501463869172</v>
          </cell>
          <cell r="V51">
            <v>31.45</v>
          </cell>
          <cell r="W51">
            <v>35.519999999999996</v>
          </cell>
          <cell r="X51">
            <v>38.361600000000003</v>
          </cell>
          <cell r="Y51">
            <v>340</v>
          </cell>
          <cell r="Z51">
            <v>384</v>
          </cell>
        </row>
        <row r="52">
          <cell r="A52">
            <v>22019295</v>
          </cell>
          <cell r="B52" t="str">
            <v>Smart Lâmpada Wi-fi, Positivo, LED, Compatível com Alexa, Branco</v>
          </cell>
          <cell r="C52" t="str">
            <v>Smart Lâmpada Wi-fi Positivo LED Compatível com Alexa Branco</v>
          </cell>
          <cell r="D52" t="str">
            <v>Lâmpada</v>
          </cell>
          <cell r="E52" t="str">
            <v>Casa Inteligente</v>
          </cell>
          <cell r="F52" t="str">
            <v>Portfólio Vigente</v>
          </cell>
          <cell r="G52" t="str">
            <v>Positivo</v>
          </cell>
          <cell r="H52" t="str">
            <v>Importado</v>
          </cell>
          <cell r="I52" t="str">
            <v>Positivo Importado Lâmpada</v>
          </cell>
          <cell r="J52">
            <v>0</v>
          </cell>
          <cell r="K52">
            <v>66</v>
          </cell>
          <cell r="L52">
            <v>27.370909090909091</v>
          </cell>
          <cell r="M52">
            <v>27.369848484848486</v>
          </cell>
          <cell r="N52">
            <v>0.5</v>
          </cell>
          <cell r="O52">
            <v>54.741818181818182</v>
          </cell>
          <cell r="P52">
            <v>66.150258106037512</v>
          </cell>
          <cell r="R52">
            <v>66.150258106037512</v>
          </cell>
          <cell r="S52">
            <v>72.892846397837488</v>
          </cell>
          <cell r="T52">
            <v>81.909680666217824</v>
          </cell>
          <cell r="U52">
            <v>11.408439924219325</v>
          </cell>
          <cell r="V52">
            <v>7.4</v>
          </cell>
          <cell r="W52">
            <v>8.879999999999999</v>
          </cell>
          <cell r="X52">
            <v>9.5904000000000007</v>
          </cell>
          <cell r="Y52">
            <v>80</v>
          </cell>
          <cell r="Z52">
            <v>96</v>
          </cell>
        </row>
        <row r="53">
          <cell r="A53">
            <v>22021845</v>
          </cell>
          <cell r="B53" t="str">
            <v>Smart Lâmpada Lite</v>
          </cell>
          <cell r="C53" t="str">
            <v>Smart Lâmpada Wi-Fi Lite Positivo</v>
          </cell>
          <cell r="D53" t="str">
            <v>Lâmpada</v>
          </cell>
          <cell r="E53" t="str">
            <v>Casa Inteligente</v>
          </cell>
          <cell r="F53" t="str">
            <v>Portfólio Vigente</v>
          </cell>
          <cell r="G53" t="str">
            <v>Positivo</v>
          </cell>
          <cell r="H53" t="str">
            <v>Nacional</v>
          </cell>
          <cell r="I53" t="str">
            <v>Positivo Nacional Lâmpada</v>
          </cell>
          <cell r="K53">
            <v>0</v>
          </cell>
          <cell r="L53">
            <v>20.98</v>
          </cell>
          <cell r="M53">
            <v>20.98</v>
          </cell>
          <cell r="N53">
            <v>0.25</v>
          </cell>
          <cell r="O53">
            <v>27.973333333333333</v>
          </cell>
          <cell r="P53">
            <v>36.717985139203321</v>
          </cell>
          <cell r="R53">
            <v>36.717985139203321</v>
          </cell>
          <cell r="S53">
            <v>40.460589685072534</v>
          </cell>
          <cell r="T53">
            <v>45.465558617141312</v>
          </cell>
          <cell r="U53">
            <v>8.7446518058699869</v>
          </cell>
          <cell r="V53">
            <v>4.625</v>
          </cell>
          <cell r="W53">
            <v>4.4399999999999995</v>
          </cell>
          <cell r="X53">
            <v>4.7952000000000004</v>
          </cell>
          <cell r="Y53">
            <v>50</v>
          </cell>
          <cell r="Z53">
            <v>48</v>
          </cell>
        </row>
        <row r="54">
          <cell r="A54">
            <v>22021805</v>
          </cell>
          <cell r="B54" t="str">
            <v>Echo Dot 5ª Geração, Amazon, Smart Speaker com Alexa, Preto</v>
          </cell>
          <cell r="C54" t="str">
            <v>Echo Dot 5ª Geração Amazon Smart Speaker com Alexa Preto</v>
          </cell>
          <cell r="D54" t="str">
            <v>Assistente de Voz</v>
          </cell>
          <cell r="E54" t="str">
            <v>Casa Inteligente</v>
          </cell>
          <cell r="F54" t="str">
            <v>Portfólio Vigente</v>
          </cell>
          <cell r="G54" t="str">
            <v>Amazon</v>
          </cell>
          <cell r="H54" t="str">
            <v>Importado</v>
          </cell>
          <cell r="I54" t="str">
            <v>Amazon Importado Assistente de Voz</v>
          </cell>
          <cell r="J54">
            <v>0</v>
          </cell>
          <cell r="K54">
            <v>86</v>
          </cell>
          <cell r="L54">
            <v>249.6631395348837</v>
          </cell>
          <cell r="M54">
            <v>249.71272727272728</v>
          </cell>
          <cell r="N54">
            <v>0.08</v>
          </cell>
          <cell r="O54">
            <v>271.37297775530834</v>
          </cell>
          <cell r="P54">
            <v>351.68926937634524</v>
          </cell>
          <cell r="R54">
            <v>351.68926937634524</v>
          </cell>
          <cell r="S54">
            <v>387.53638498770829</v>
          </cell>
          <cell r="T54">
            <v>435.47457822727245</v>
          </cell>
          <cell r="U54">
            <v>80.316291621036925</v>
          </cell>
          <cell r="V54">
            <v>36.075000000000003</v>
          </cell>
          <cell r="W54">
            <v>42.18</v>
          </cell>
          <cell r="X54">
            <v>45.554400000000001</v>
          </cell>
          <cell r="Y54">
            <v>390</v>
          </cell>
          <cell r="Z54">
            <v>456</v>
          </cell>
        </row>
        <row r="55">
          <cell r="A55">
            <v>22020575</v>
          </cell>
          <cell r="B55" t="str">
            <v>Amazon Fire Stick TV Lite 2ª Geração Streaming em Full HD com Alexa Preto</v>
          </cell>
          <cell r="C55" t="str">
            <v>Amazon Fire Stick TV Lite 2ª Geração Streaming em Full HD com Alexa Preto</v>
          </cell>
          <cell r="D55" t="str">
            <v>Assistente de Voz</v>
          </cell>
          <cell r="E55" t="str">
            <v>Casa Inteligente</v>
          </cell>
          <cell r="F55" t="str">
            <v>Portfólio Vigente</v>
          </cell>
          <cell r="G55" t="str">
            <v>Amazon</v>
          </cell>
          <cell r="H55" t="str">
            <v>Importado</v>
          </cell>
          <cell r="I55" t="str">
            <v>Amazon Importado Assistente de Voz</v>
          </cell>
          <cell r="L55">
            <v>198.41</v>
          </cell>
          <cell r="M55">
            <v>198.41</v>
          </cell>
          <cell r="N55">
            <v>0.05</v>
          </cell>
          <cell r="O55">
            <v>208.85263157894738</v>
          </cell>
          <cell r="P55">
            <v>272.68085808534113</v>
          </cell>
          <cell r="R55">
            <v>272.68085808534113</v>
          </cell>
          <cell r="S55">
            <v>300.47477474968719</v>
          </cell>
          <cell r="T55">
            <v>337.64345973915442</v>
          </cell>
          <cell r="U55">
            <v>63.828226506393719</v>
          </cell>
          <cell r="V55">
            <v>28.675000000000001</v>
          </cell>
          <cell r="W55">
            <v>33.299999999999997</v>
          </cell>
          <cell r="X55">
            <v>35.963999999999999</v>
          </cell>
          <cell r="Y55">
            <v>310</v>
          </cell>
          <cell r="Z55">
            <v>360</v>
          </cell>
        </row>
        <row r="56">
          <cell r="A56">
            <v>22020176</v>
          </cell>
          <cell r="B56" t="str">
            <v>Kit Casa Conectada Positivo, Smart Controle Universal, Smart Plug Wi-Fi e Smart Lâmpada Wi-Fi Compatível com Alexa</v>
          </cell>
          <cell r="C56" t="str">
            <v>Kit Casa Conectada Positivo Smart Controle Universal Smart Plug Wi-Fi e Smart Lâmpada Wi-Fi Compatível com Alexa</v>
          </cell>
          <cell r="D56" t="str">
            <v>Kit</v>
          </cell>
          <cell r="E56" t="str">
            <v>Casa Inteligente</v>
          </cell>
          <cell r="F56" t="str">
            <v>Portfólio Vigente</v>
          </cell>
          <cell r="G56" t="str">
            <v>Positivo</v>
          </cell>
          <cell r="H56" t="str">
            <v>Importado</v>
          </cell>
          <cell r="I56" t="str">
            <v>Positivo Importado Kit</v>
          </cell>
          <cell r="J56">
            <v>0</v>
          </cell>
          <cell r="K56">
            <v>0</v>
          </cell>
          <cell r="L56">
            <v>134.22999999999999</v>
          </cell>
          <cell r="M56">
            <v>134.22999999999999</v>
          </cell>
          <cell r="N56">
            <v>0.05</v>
          </cell>
          <cell r="O56">
            <v>141.29473684210527</v>
          </cell>
          <cell r="P56">
            <v>170.23946183661488</v>
          </cell>
          <cell r="R56">
            <v>170.23946183661488</v>
          </cell>
          <cell r="S56">
            <v>187.59169348387314</v>
          </cell>
          <cell r="T56">
            <v>210.79675809387678</v>
          </cell>
          <cell r="U56">
            <v>28.944724994509606</v>
          </cell>
          <cell r="V56">
            <v>17.574999999999999</v>
          </cell>
          <cell r="W56">
            <v>19.98</v>
          </cell>
          <cell r="X56">
            <v>21.578400000000002</v>
          </cell>
          <cell r="Y56">
            <v>190</v>
          </cell>
          <cell r="Z56">
            <v>216</v>
          </cell>
        </row>
        <row r="57">
          <cell r="A57">
            <v>22020879</v>
          </cell>
          <cell r="B57" t="str">
            <v>Aspirador Robô Smart Positivo</v>
          </cell>
          <cell r="C57" t="str">
            <v>VER COM A HELO</v>
          </cell>
          <cell r="D57" t="str">
            <v>Robô Aspirador</v>
          </cell>
          <cell r="E57" t="str">
            <v>Casa Inteligente</v>
          </cell>
          <cell r="F57" t="str">
            <v>Portfólio Vigente</v>
          </cell>
          <cell r="G57" t="str">
            <v>Positivo</v>
          </cell>
          <cell r="H57" t="str">
            <v>Nacional</v>
          </cell>
          <cell r="I57" t="str">
            <v>Positivo Nacional Robô Aspirador</v>
          </cell>
          <cell r="K57">
            <v>0</v>
          </cell>
          <cell r="L57">
            <v>541.01</v>
          </cell>
          <cell r="M57">
            <v>541.01</v>
          </cell>
          <cell r="N57">
            <v>0.21</v>
          </cell>
          <cell r="O57">
            <v>684.82278481012656</v>
          </cell>
          <cell r="P57">
            <v>802.4983221615762</v>
          </cell>
          <cell r="R57">
            <v>802.4983221615762</v>
          </cell>
          <cell r="S57">
            <v>884.29567180338972</v>
          </cell>
          <cell r="T57">
            <v>993.68291500938119</v>
          </cell>
          <cell r="U57">
            <v>117.67553735144966</v>
          </cell>
          <cell r="V57">
            <v>82.325000000000003</v>
          </cell>
          <cell r="W57">
            <v>93.24</v>
          </cell>
          <cell r="X57">
            <v>100.6992</v>
          </cell>
          <cell r="Y57">
            <v>890</v>
          </cell>
          <cell r="Z57">
            <v>1008</v>
          </cell>
        </row>
        <row r="58">
          <cell r="A58">
            <v>22019904</v>
          </cell>
          <cell r="B58" t="str">
            <v>Repetidor Vivo Smart WI-FI</v>
          </cell>
          <cell r="C58" t="str">
            <v>Repetidor Vivo Smart Wi-Fi Preto</v>
          </cell>
          <cell r="D58" t="str">
            <v>Repetidor Wifi</v>
          </cell>
          <cell r="E58" t="str">
            <v>Outros</v>
          </cell>
          <cell r="F58" t="str">
            <v>Portfólio Vigente</v>
          </cell>
          <cell r="G58" t="str">
            <v>Tellescom</v>
          </cell>
          <cell r="H58" t="str">
            <v>Importado</v>
          </cell>
          <cell r="I58" t="str">
            <v>Tellescom Importado Repetidor Wifi</v>
          </cell>
          <cell r="J58">
            <v>0</v>
          </cell>
          <cell r="K58">
            <v>1706</v>
          </cell>
          <cell r="L58">
            <v>226.0753634232122</v>
          </cell>
          <cell r="M58">
            <v>226.25438485804415</v>
          </cell>
          <cell r="N58">
            <v>0</v>
          </cell>
          <cell r="O58">
            <v>226.0753634232122</v>
          </cell>
          <cell r="P58">
            <v>309.82904530513946</v>
          </cell>
          <cell r="R58">
            <v>309.82904530513946</v>
          </cell>
          <cell r="S58">
            <v>341.40941631420327</v>
          </cell>
          <cell r="T58">
            <v>383.64171038278783</v>
          </cell>
          <cell r="U58">
            <v>83.753681881927264</v>
          </cell>
          <cell r="V58">
            <v>32.375</v>
          </cell>
          <cell r="W58">
            <v>35.519999999999996</v>
          </cell>
          <cell r="X58">
            <v>38.361600000000003</v>
          </cell>
          <cell r="Y58">
            <v>350</v>
          </cell>
          <cell r="Z58">
            <v>384</v>
          </cell>
        </row>
        <row r="59">
          <cell r="A59">
            <v>22020713</v>
          </cell>
          <cell r="B59" t="str">
            <v xml:space="preserve">Repetidor Wi-Fi EAP225 Tp-Link </v>
          </cell>
          <cell r="C59" t="str">
            <v xml:space="preserve">Repetidor Wi-Fi EAP225 Tp-Link </v>
          </cell>
          <cell r="D59" t="str">
            <v>Roteador</v>
          </cell>
          <cell r="E59" t="str">
            <v>Outros</v>
          </cell>
          <cell r="F59" t="str">
            <v>Portfólio Vigente</v>
          </cell>
          <cell r="G59" t="str">
            <v>Tp-Link</v>
          </cell>
          <cell r="H59" t="str">
            <v>Importado</v>
          </cell>
          <cell r="I59" t="str">
            <v>Tp-Link Importado Roteador</v>
          </cell>
          <cell r="K59">
            <v>0</v>
          </cell>
          <cell r="L59">
            <v>454</v>
          </cell>
          <cell r="N59">
            <v>0.05</v>
          </cell>
          <cell r="O59">
            <v>477.89473684210526</v>
          </cell>
          <cell r="P59">
            <v>624.63794101070789</v>
          </cell>
          <cell r="R59">
            <v>624.63794101070789</v>
          </cell>
          <cell r="S59">
            <v>688.30627108617955</v>
          </cell>
          <cell r="T59">
            <v>773.44965454520548</v>
          </cell>
          <cell r="U59">
            <v>146.7432041686026</v>
          </cell>
          <cell r="V59">
            <v>63.824999999999996</v>
          </cell>
          <cell r="W59">
            <v>73.260000000000005</v>
          </cell>
          <cell r="X59">
            <v>79.120800000000003</v>
          </cell>
          <cell r="Y59">
            <v>690</v>
          </cell>
          <cell r="Z59">
            <v>792</v>
          </cell>
        </row>
        <row r="60">
          <cell r="A60">
            <v>22020499</v>
          </cell>
          <cell r="B60" t="str">
            <v>Combo Teclado e Mouse sem Fio com Conexão USB, Pilhas inclusas e Layout ABNT2 Logitech MK235 Preto</v>
          </cell>
          <cell r="C60" t="str">
            <v>VER COM A HELO</v>
          </cell>
          <cell r="D60" t="str">
            <v>Informática</v>
          </cell>
          <cell r="E60" t="str">
            <v>Informática</v>
          </cell>
          <cell r="F60" t="str">
            <v>Portfólio Vigente</v>
          </cell>
          <cell r="G60" t="str">
            <v>Logitech</v>
          </cell>
          <cell r="H60" t="str">
            <v>Importado</v>
          </cell>
          <cell r="I60" t="str">
            <v>Logitech Importado Informática</v>
          </cell>
          <cell r="K60">
            <v>0</v>
          </cell>
          <cell r="L60">
            <v>93.62</v>
          </cell>
          <cell r="M60">
            <v>93.62</v>
          </cell>
          <cell r="N60">
            <v>0.05</v>
          </cell>
          <cell r="O60">
            <v>98.547368421052639</v>
          </cell>
          <cell r="P60">
            <v>128.36752418322183</v>
          </cell>
          <cell r="R60">
            <v>128.36752418322183</v>
          </cell>
          <cell r="S60">
            <v>141.45181728178716</v>
          </cell>
          <cell r="T60">
            <v>158.94938606144359</v>
          </cell>
          <cell r="U60">
            <v>29.820155762169197</v>
          </cell>
          <cell r="V60">
            <v>13.875</v>
          </cell>
          <cell r="W60">
            <v>15.54</v>
          </cell>
          <cell r="X60">
            <v>16.783200000000001</v>
          </cell>
          <cell r="Y60">
            <v>150</v>
          </cell>
          <cell r="Z60">
            <v>168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  <sheetName val="Média de preços x Gama"/>
      <sheetName val="LISTA FINAL"/>
      <sheetName val="Preço Modelo"/>
      <sheetName val="Planilha2"/>
      <sheetName val="Grupos Empresas"/>
      <sheetName val="Preços Maximos"/>
      <sheetName val="Rebate Apple_Iphone 8-8+"/>
      <sheetName val="Rebate Apple"/>
      <sheetName val="Planilha5"/>
      <sheetName val="Apoio"/>
      <sheetName val="Venda Especial Ache"/>
    </sheetNames>
    <sheetDataSet>
      <sheetData sheetId="0" refreshError="1"/>
      <sheetData sheetId="1" refreshError="1"/>
      <sheetData sheetId="2" refreshError="1">
        <row r="1">
          <cell r="P1">
            <v>0</v>
          </cell>
          <cell r="R1">
            <v>20</v>
          </cell>
          <cell r="U1">
            <v>28</v>
          </cell>
          <cell r="V1">
            <v>29</v>
          </cell>
          <cell r="Y1" t="str">
            <v xml:space="preserve"> (&gt; R$24 e Mg &gt; 5%)(&lt; R$-24 e Mg&lt; -2%</v>
          </cell>
          <cell r="Z1">
            <v>0</v>
          </cell>
          <cell r="AA1">
            <v>0</v>
          </cell>
          <cell r="AB1" t="str">
            <v>BE</v>
          </cell>
          <cell r="AC1" t="str">
            <v>VMN</v>
          </cell>
        </row>
        <row r="2">
          <cell r="B2" t="str">
            <v>Modelo</v>
          </cell>
          <cell r="C2" t="str">
            <v>Nome Comercial</v>
          </cell>
          <cell r="D2" t="str">
            <v>Categoria</v>
          </cell>
          <cell r="E2" t="str">
            <v>Categoria II</v>
          </cell>
          <cell r="F2" t="str">
            <v>Fabricante</v>
          </cell>
          <cell r="G2" t="str">
            <v>Tecnologia</v>
          </cell>
          <cell r="H2" t="str">
            <v>Chip compatível</v>
          </cell>
          <cell r="I2" t="str">
            <v>Serviço(s) Obrigatório(s)</v>
          </cell>
          <cell r="J2" t="str">
            <v>Status Portfólio</v>
          </cell>
          <cell r="K2" t="str">
            <v>Fcst Março Massivo</v>
          </cell>
          <cell r="L2" t="str">
            <v>Fcst Março TOP</v>
          </cell>
          <cell r="M2" t="str">
            <v>Fcst Março Empresas</v>
          </cell>
          <cell r="N2" t="str">
            <v>Custo Comodato</v>
          </cell>
          <cell r="O2" t="str">
            <v>Custo com Impostos</v>
          </cell>
          <cell r="P2" t="str">
            <v>AVP</v>
          </cell>
          <cell r="Q2" t="str">
            <v>CMV Março</v>
          </cell>
          <cell r="R2" t="str">
            <v>CMV variou Mar vs Abr?</v>
          </cell>
          <cell r="S2" t="str">
            <v>Variação (R$)</v>
          </cell>
          <cell r="T2" t="str">
            <v>Variação (%)</v>
          </cell>
          <cell r="U2" t="str">
            <v>Preço c/ Chip 10x Março</v>
          </cell>
          <cell r="V2" t="str">
            <v>Preço c/ Chip 24x Março</v>
          </cell>
          <cell r="W2" t="str">
            <v>Preço Março (s/ chip) &gt; AVP Abril?</v>
          </cell>
          <cell r="X2" t="str">
            <v>Validação teto máximo (24x)</v>
          </cell>
          <cell r="Y2" t="str">
            <v>Preço Fev (s/ chip) -AVP</v>
          </cell>
          <cell r="Z2" t="str">
            <v>Qtde. Fat. Geral Fev/19</v>
          </cell>
          <cell r="AA2" t="str">
            <v>Mix Geral</v>
          </cell>
          <cell r="AB2" t="str">
            <v>Preço c/ Chip até 10x Final Abril</v>
          </cell>
          <cell r="AC2" t="str">
            <v>Preço c/ Chip 24x Final Abril</v>
          </cell>
        </row>
        <row r="3">
          <cell r="B3" t="str">
            <v>FWT Multilaser P9091 (Vita Dualsim) - 3G</v>
          </cell>
          <cell r="C3" t="str">
            <v>Vita Dualsim</v>
          </cell>
          <cell r="D3" t="str">
            <v>FWT</v>
          </cell>
          <cell r="E3" t="str">
            <v>FWT</v>
          </cell>
          <cell r="F3" t="str">
            <v>Multilaser</v>
          </cell>
          <cell r="G3" t="str">
            <v>3G</v>
          </cell>
          <cell r="H3" t="str">
            <v>Micro Sim</v>
          </cell>
          <cell r="I3" t="str">
            <v>SMS + Dados</v>
          </cell>
          <cell r="J3" t="str">
            <v>Portfólio Vigente</v>
          </cell>
          <cell r="K3">
            <v>222.75</v>
          </cell>
          <cell r="L3">
            <v>133.65</v>
          </cell>
          <cell r="M3">
            <v>89.100000000000009</v>
          </cell>
          <cell r="N3">
            <v>152.56198347107437</v>
          </cell>
          <cell r="O3">
            <v>188.18123999999997</v>
          </cell>
          <cell r="P3">
            <v>204.06416391082331</v>
          </cell>
          <cell r="Q3" t="str">
            <v>novo</v>
          </cell>
          <cell r="R3" t="str">
            <v>novo</v>
          </cell>
          <cell r="S3" t="str">
            <v>novo</v>
          </cell>
          <cell r="T3" t="str">
            <v>novo</v>
          </cell>
          <cell r="U3" t="str">
            <v>novo</v>
          </cell>
          <cell r="V3" t="str">
            <v>novo</v>
          </cell>
          <cell r="W3" t="str">
            <v>novo</v>
          </cell>
          <cell r="X3" t="str">
            <v>ok</v>
          </cell>
          <cell r="Y3" t="str">
            <v>novo</v>
          </cell>
          <cell r="Z3">
            <v>0</v>
          </cell>
          <cell r="AA3">
            <v>0</v>
          </cell>
          <cell r="AB3">
            <v>210</v>
          </cell>
          <cell r="AC3">
            <v>240</v>
          </cell>
        </row>
        <row r="4">
          <cell r="B4" t="str">
            <v>FWT Vivo Box Internet Huawei E5172 - 4G</v>
          </cell>
          <cell r="C4" t="str">
            <v>FWT Vivo Box Internet Huawei E5172</v>
          </cell>
          <cell r="D4" t="str">
            <v>FWT</v>
          </cell>
          <cell r="E4" t="str">
            <v>FWT</v>
          </cell>
          <cell r="F4" t="str">
            <v>Huawei</v>
          </cell>
          <cell r="G4" t="str">
            <v>4G</v>
          </cell>
          <cell r="H4" t="str">
            <v>Sim Card</v>
          </cell>
          <cell r="I4" t="str">
            <v>-</v>
          </cell>
          <cell r="J4" t="str">
            <v>Fora de portfolio</v>
          </cell>
          <cell r="K4">
            <v>0</v>
          </cell>
          <cell r="L4">
            <v>0</v>
          </cell>
          <cell r="M4">
            <v>0</v>
          </cell>
          <cell r="N4">
            <v>387.14784205693297</v>
          </cell>
          <cell r="O4">
            <v>480.44931797572542</v>
          </cell>
          <cell r="P4">
            <v>521.00033124578044</v>
          </cell>
          <cell r="Q4">
            <v>480.44931797572542</v>
          </cell>
          <cell r="R4" t="str">
            <v>não variou</v>
          </cell>
          <cell r="S4">
            <v>0</v>
          </cell>
          <cell r="T4">
            <v>0</v>
          </cell>
          <cell r="U4">
            <v>510</v>
          </cell>
          <cell r="V4">
            <v>576</v>
          </cell>
          <cell r="W4" t="str">
            <v>ok</v>
          </cell>
          <cell r="X4" t="str">
            <v>ok</v>
          </cell>
          <cell r="Y4" t="str">
            <v>preço Jan VS AVP Fev com margem &gt; 5% e abs &gt; R$24,00</v>
          </cell>
          <cell r="Z4">
            <v>0</v>
          </cell>
          <cell r="AA4">
            <v>0</v>
          </cell>
          <cell r="AB4">
            <v>500</v>
          </cell>
          <cell r="AC4">
            <v>552</v>
          </cell>
        </row>
        <row r="5">
          <cell r="B5" t="str">
            <v>FWT Vivo Box Internet ZTE MF253L - 4G</v>
          </cell>
          <cell r="C5" t="str">
            <v>FWT Vivo Box Internet ZTE MF253L</v>
          </cell>
          <cell r="D5" t="str">
            <v>FWT</v>
          </cell>
          <cell r="E5" t="str">
            <v>FWT</v>
          </cell>
          <cell r="F5" t="str">
            <v>ZTE</v>
          </cell>
          <cell r="G5" t="str">
            <v>4G</v>
          </cell>
          <cell r="H5" t="str">
            <v>Sim Card</v>
          </cell>
          <cell r="I5" t="str">
            <v>-</v>
          </cell>
          <cell r="J5" t="str">
            <v>Fora de portfolio</v>
          </cell>
          <cell r="K5">
            <v>0</v>
          </cell>
          <cell r="L5">
            <v>0</v>
          </cell>
          <cell r="M5">
            <v>0</v>
          </cell>
          <cell r="N5">
            <v>322.79889807162533</v>
          </cell>
          <cell r="O5">
            <v>400.94194323982362</v>
          </cell>
          <cell r="P5">
            <v>434.78235356518746</v>
          </cell>
          <cell r="Q5">
            <v>400.94194323982362</v>
          </cell>
          <cell r="R5" t="str">
            <v>não variou</v>
          </cell>
          <cell r="S5">
            <v>0</v>
          </cell>
          <cell r="T5">
            <v>0</v>
          </cell>
          <cell r="U5">
            <v>420</v>
          </cell>
          <cell r="V5">
            <v>456</v>
          </cell>
          <cell r="W5" t="str">
            <v>ok</v>
          </cell>
          <cell r="X5" t="str">
            <v>ok</v>
          </cell>
          <cell r="Y5" t="str">
            <v>preço Jan VS AVP Fev perto de Mg zero (abs entre -24 e 24)</v>
          </cell>
          <cell r="Z5">
            <v>0</v>
          </cell>
          <cell r="AA5">
            <v>0</v>
          </cell>
          <cell r="AB5">
            <v>420</v>
          </cell>
          <cell r="AC5">
            <v>456</v>
          </cell>
        </row>
        <row r="6">
          <cell r="B6" t="str">
            <v>FWT Vivo Box Internet ZTE MF971 CA - 4G</v>
          </cell>
          <cell r="C6" t="str">
            <v>FWT Vivo Box Internet ZTE MF971</v>
          </cell>
          <cell r="D6" t="str">
            <v>FWT</v>
          </cell>
          <cell r="E6" t="str">
            <v>FWT</v>
          </cell>
          <cell r="F6" t="str">
            <v>ZTE</v>
          </cell>
          <cell r="G6" t="str">
            <v>4G</v>
          </cell>
          <cell r="H6" t="str">
            <v>Sim Card</v>
          </cell>
          <cell r="I6" t="str">
            <v>Dados</v>
          </cell>
          <cell r="J6" t="str">
            <v>Portfólio Vigente</v>
          </cell>
          <cell r="K6">
            <v>577.5</v>
          </cell>
          <cell r="L6">
            <v>346.5</v>
          </cell>
          <cell r="M6">
            <v>231</v>
          </cell>
          <cell r="N6">
            <v>364.8114600550964</v>
          </cell>
          <cell r="O6">
            <v>453.12489164133518</v>
          </cell>
          <cell r="P6">
            <v>491.3696612902088</v>
          </cell>
          <cell r="Q6">
            <v>213.44813771135844</v>
          </cell>
          <cell r="R6" t="str">
            <v>subiu</v>
          </cell>
          <cell r="S6">
            <v>239.67675392997674</v>
          </cell>
          <cell r="T6">
            <v>1.1228805109280771</v>
          </cell>
          <cell r="U6">
            <v>230</v>
          </cell>
          <cell r="V6">
            <v>264</v>
          </cell>
          <cell r="W6" t="str">
            <v>nok</v>
          </cell>
          <cell r="X6" t="str">
            <v>ok</v>
          </cell>
          <cell r="Y6" t="str">
            <v>preço Jan VS AVP Fev mg negativa &lt; -2% e abs &lt; R$ -24</v>
          </cell>
          <cell r="Z6">
            <v>0</v>
          </cell>
          <cell r="AA6">
            <v>0</v>
          </cell>
          <cell r="AB6">
            <v>470</v>
          </cell>
          <cell r="AC6">
            <v>552</v>
          </cell>
        </row>
        <row r="7">
          <cell r="B7" t="str">
            <v>FWT ZTE WP755 - 3G</v>
          </cell>
          <cell r="C7" t="str">
            <v>FWT ZTE WP755</v>
          </cell>
          <cell r="D7" t="str">
            <v>FWT</v>
          </cell>
          <cell r="E7" t="str">
            <v>FWT</v>
          </cell>
          <cell r="F7" t="str">
            <v>ZTE</v>
          </cell>
          <cell r="G7" t="str">
            <v>3G</v>
          </cell>
          <cell r="H7" t="str">
            <v>Sim Card</v>
          </cell>
          <cell r="I7" t="str">
            <v>-</v>
          </cell>
          <cell r="J7" t="str">
            <v>Portfólio Vigente</v>
          </cell>
          <cell r="K7">
            <v>531.30000000000007</v>
          </cell>
          <cell r="L7">
            <v>318.78000000000003</v>
          </cell>
          <cell r="M7">
            <v>212.52000000000004</v>
          </cell>
          <cell r="N7">
            <v>212.77654164017798</v>
          </cell>
          <cell r="O7">
            <v>264.2854129636238</v>
          </cell>
          <cell r="P7">
            <v>286.59170186278169</v>
          </cell>
          <cell r="Q7">
            <v>264.49055814169003</v>
          </cell>
          <cell r="R7" t="str">
            <v>não variou</v>
          </cell>
          <cell r="S7">
            <v>-0.20514517806623189</v>
          </cell>
          <cell r="T7">
            <v>-7.7562382380521016E-4</v>
          </cell>
          <cell r="U7">
            <v>240</v>
          </cell>
          <cell r="V7">
            <v>320</v>
          </cell>
          <cell r="W7" t="str">
            <v>ok</v>
          </cell>
          <cell r="X7" t="str">
            <v>ok</v>
          </cell>
          <cell r="Y7" t="str">
            <v>preço Jan VS AVP Fev com margem &gt; 5% e abs &gt; R$24,00</v>
          </cell>
          <cell r="Z7">
            <v>0</v>
          </cell>
          <cell r="AA7">
            <v>0</v>
          </cell>
          <cell r="AB7">
            <v>280</v>
          </cell>
          <cell r="AC7">
            <v>320</v>
          </cell>
        </row>
        <row r="8">
          <cell r="B8" t="str">
            <v>PEN Modem D-link DWR-910 (Banda 28 - Wifi) - 4G</v>
          </cell>
          <cell r="C8" t="str">
            <v>PEN Modem D-Link DWR-910 (Banda 28 - WiFi)</v>
          </cell>
          <cell r="D8" t="str">
            <v>Modem</v>
          </cell>
          <cell r="E8" t="str">
            <v>Pen Modem</v>
          </cell>
          <cell r="F8" t="str">
            <v>D-Link</v>
          </cell>
          <cell r="G8" t="str">
            <v>4G</v>
          </cell>
          <cell r="H8" t="str">
            <v>Sim Card</v>
          </cell>
          <cell r="I8" t="str">
            <v>Dados</v>
          </cell>
          <cell r="J8" t="str">
            <v>Fora de portfolio</v>
          </cell>
          <cell r="K8">
            <v>0</v>
          </cell>
          <cell r="L8">
            <v>0</v>
          </cell>
          <cell r="M8">
            <v>0</v>
          </cell>
          <cell r="N8">
            <v>200.07680106853661</v>
          </cell>
          <cell r="O8">
            <v>247.31679456888187</v>
          </cell>
          <cell r="P8">
            <v>268.19089354923869</v>
          </cell>
          <cell r="Q8">
            <v>247.32200453823413</v>
          </cell>
          <cell r="R8" t="str">
            <v>não variou</v>
          </cell>
          <cell r="S8">
            <v>-5.2099693522507096E-3</v>
          </cell>
          <cell r="T8">
            <v>-2.1065530994615918E-5</v>
          </cell>
          <cell r="U8">
            <v>260</v>
          </cell>
          <cell r="V8">
            <v>288</v>
          </cell>
          <cell r="W8" t="str">
            <v>ok</v>
          </cell>
          <cell r="X8" t="str">
            <v>ok</v>
          </cell>
          <cell r="Y8" t="str">
            <v>preço Jan VS AVP Fev perto de Mg zero (abs entre -24 e 24)</v>
          </cell>
          <cell r="Z8">
            <v>0</v>
          </cell>
          <cell r="AA8">
            <v>0</v>
          </cell>
          <cell r="AB8">
            <v>270</v>
          </cell>
          <cell r="AC8">
            <v>288</v>
          </cell>
        </row>
        <row r="9">
          <cell r="B9" t="str">
            <v>PEN Modem Huawei E8372 Wifi Dualsim - 4G</v>
          </cell>
          <cell r="C9" t="str">
            <v>PEN Modem Huawei E8372 Wifi Dualsim - 4G</v>
          </cell>
          <cell r="D9" t="str">
            <v>Modem</v>
          </cell>
          <cell r="E9" t="str">
            <v>Pen Modem</v>
          </cell>
          <cell r="F9" t="str">
            <v>Huawei</v>
          </cell>
          <cell r="G9" t="str">
            <v>4G</v>
          </cell>
          <cell r="H9" t="str">
            <v>Nano Sim</v>
          </cell>
          <cell r="I9" t="str">
            <v>Dados</v>
          </cell>
          <cell r="J9" t="str">
            <v>Portfólio Vigente</v>
          </cell>
          <cell r="K9">
            <v>415.8</v>
          </cell>
          <cell r="L9">
            <v>249.48</v>
          </cell>
          <cell r="M9">
            <v>166.32000000000002</v>
          </cell>
          <cell r="N9">
            <v>194.18402203856752</v>
          </cell>
          <cell r="O9">
            <v>240.98179252279854</v>
          </cell>
          <cell r="P9">
            <v>261.32120294720335</v>
          </cell>
          <cell r="Q9" t="str">
            <v>novo</v>
          </cell>
          <cell r="R9" t="str">
            <v>novo</v>
          </cell>
          <cell r="S9" t="str">
            <v>novo</v>
          </cell>
          <cell r="T9" t="str">
            <v>novo</v>
          </cell>
          <cell r="U9" t="str">
            <v>novo</v>
          </cell>
          <cell r="V9" t="str">
            <v>novo</v>
          </cell>
          <cell r="W9" t="str">
            <v>novo</v>
          </cell>
          <cell r="X9" t="str">
            <v>ok</v>
          </cell>
          <cell r="Y9" t="str">
            <v>novo</v>
          </cell>
          <cell r="Z9">
            <v>0</v>
          </cell>
          <cell r="AA9">
            <v>0</v>
          </cell>
          <cell r="AB9">
            <v>260</v>
          </cell>
          <cell r="AC9">
            <v>288</v>
          </cell>
        </row>
        <row r="10">
          <cell r="B10" t="str">
            <v>PEN Modem ZTE MF79S (Banda 28 - Wifi) - 4G</v>
          </cell>
          <cell r="C10" t="str">
            <v>PEN Modem ZTE MF79S (Banda 28 - Wifi)</v>
          </cell>
          <cell r="D10" t="str">
            <v>Modem</v>
          </cell>
          <cell r="E10" t="str">
            <v>Pen Modem</v>
          </cell>
          <cell r="F10" t="str">
            <v>ZTE</v>
          </cell>
          <cell r="G10" t="str">
            <v>4G</v>
          </cell>
          <cell r="H10" t="str">
            <v>Sim Card</v>
          </cell>
          <cell r="I10" t="str">
            <v>Dados</v>
          </cell>
          <cell r="J10" t="str">
            <v>Portfólio Vigente</v>
          </cell>
          <cell r="K10">
            <v>1316.6999999999998</v>
          </cell>
          <cell r="L10">
            <v>790.01999999999987</v>
          </cell>
          <cell r="M10">
            <v>526.67999999999995</v>
          </cell>
          <cell r="N10">
            <v>171.60641606682663</v>
          </cell>
          <cell r="O10">
            <v>213.14883768589658</v>
          </cell>
          <cell r="P10">
            <v>231.13908352892287</v>
          </cell>
          <cell r="Q10">
            <v>212.30023739637335</v>
          </cell>
          <cell r="R10" t="str">
            <v>não variou</v>
          </cell>
          <cell r="S10">
            <v>0.84860028952323319</v>
          </cell>
          <cell r="T10">
            <v>3.9971707047075098E-3</v>
          </cell>
          <cell r="U10">
            <v>230</v>
          </cell>
          <cell r="V10">
            <v>264</v>
          </cell>
          <cell r="W10" t="str">
            <v>ok</v>
          </cell>
          <cell r="X10" t="str">
            <v>ok</v>
          </cell>
          <cell r="Y10" t="str">
            <v>preço Jan VS AVP Fev com margem &gt; 5% e abs &gt; R$24,00</v>
          </cell>
          <cell r="Z10">
            <v>0</v>
          </cell>
          <cell r="AA10">
            <v>0</v>
          </cell>
          <cell r="AB10">
            <v>230</v>
          </cell>
          <cell r="AC10">
            <v>264</v>
          </cell>
        </row>
        <row r="11">
          <cell r="B11" t="str">
            <v>SmartPhone Alcatel 4034 (Pixi 4 4.0 Dualsim) - 3G</v>
          </cell>
          <cell r="C11" t="str">
            <v>Alcatel Pixi 4 4.0</v>
          </cell>
          <cell r="D11" t="str">
            <v>Smartphone</v>
          </cell>
          <cell r="E11" t="str">
            <v>Smart Entry</v>
          </cell>
          <cell r="F11" t="str">
            <v>Alcatel</v>
          </cell>
          <cell r="G11" t="str">
            <v>3G</v>
          </cell>
          <cell r="H11" t="str">
            <v>Micro Sim</v>
          </cell>
          <cell r="I11" t="str">
            <v>SMS + Dados</v>
          </cell>
          <cell r="J11" t="str">
            <v>Fora de portfolio</v>
          </cell>
          <cell r="K11">
            <v>250</v>
          </cell>
          <cell r="L11">
            <v>150</v>
          </cell>
          <cell r="M11">
            <v>100</v>
          </cell>
          <cell r="N11">
            <v>195.51612635050569</v>
          </cell>
          <cell r="O11">
            <v>241.80160368735608</v>
          </cell>
          <cell r="P11">
            <v>262.21020803538431</v>
          </cell>
          <cell r="Q11">
            <v>248.97542466699451</v>
          </cell>
          <cell r="R11" t="str">
            <v>não variou</v>
          </cell>
          <cell r="S11">
            <v>-7.1738209796384353</v>
          </cell>
          <cell r="T11">
            <v>-2.8813369790345555E-2</v>
          </cell>
          <cell r="U11">
            <v>270</v>
          </cell>
          <cell r="V11">
            <v>288</v>
          </cell>
          <cell r="W11" t="str">
            <v>ok</v>
          </cell>
          <cell r="X11" t="str">
            <v>ok</v>
          </cell>
          <cell r="Y11" t="str">
            <v>preço Jan VS AVP Fev com margem &gt; 5% e abs &gt; R$24,00</v>
          </cell>
          <cell r="Z11">
            <v>0</v>
          </cell>
          <cell r="AA11">
            <v>0</v>
          </cell>
          <cell r="AB11">
            <v>270</v>
          </cell>
          <cell r="AC11">
            <v>336</v>
          </cell>
        </row>
        <row r="12">
          <cell r="B12" t="str">
            <v>SmartPhone Alcatel 5033J (Alcatel 1 Dualsim) - 4G</v>
          </cell>
          <cell r="C12" t="str">
            <v>Alcatel 1 Dualsim</v>
          </cell>
          <cell r="D12" t="str">
            <v>Smartphone</v>
          </cell>
          <cell r="E12" t="str">
            <v>Smart Low</v>
          </cell>
          <cell r="F12" t="str">
            <v>Alcatel</v>
          </cell>
          <cell r="G12" t="str">
            <v>4G</v>
          </cell>
          <cell r="H12" t="str">
            <v>Nano Sim</v>
          </cell>
          <cell r="I12" t="str">
            <v>SMS + Dados</v>
          </cell>
          <cell r="J12" t="str">
            <v>Portfólio Vigente</v>
          </cell>
          <cell r="K12">
            <v>1100</v>
          </cell>
          <cell r="L12">
            <v>660</v>
          </cell>
          <cell r="M12">
            <v>440</v>
          </cell>
          <cell r="N12">
            <v>249.9922358785995</v>
          </cell>
          <cell r="O12">
            <v>309.17410585593268</v>
          </cell>
          <cell r="P12">
            <v>335.26910235243054</v>
          </cell>
          <cell r="Q12">
            <v>316.51425999117419</v>
          </cell>
          <cell r="R12" t="str">
            <v>não variou</v>
          </cell>
          <cell r="S12">
            <v>-7.3401541352415052</v>
          </cell>
          <cell r="T12">
            <v>-2.319059537932408E-2</v>
          </cell>
          <cell r="U12">
            <v>340</v>
          </cell>
          <cell r="V12">
            <v>360</v>
          </cell>
          <cell r="W12" t="str">
            <v>ok</v>
          </cell>
          <cell r="X12" t="str">
            <v>ok</v>
          </cell>
          <cell r="Y12" t="str">
            <v>preço Jan VS AVP Fev com margem &gt; 5% e abs &gt; R$24,00</v>
          </cell>
          <cell r="Z12">
            <v>0</v>
          </cell>
          <cell r="AA12">
            <v>0</v>
          </cell>
          <cell r="AB12">
            <v>330</v>
          </cell>
          <cell r="AC12">
            <v>360</v>
          </cell>
        </row>
        <row r="13">
          <cell r="B13" t="str">
            <v>SmartPhone Alcatel 5199I (TCL C9 Dualsim) - 4G</v>
          </cell>
          <cell r="C13" t="str">
            <v>TCL C9 Dualsim</v>
          </cell>
          <cell r="D13" t="str">
            <v>Smartphone</v>
          </cell>
          <cell r="E13" t="str">
            <v>Smart Mid</v>
          </cell>
          <cell r="F13" t="str">
            <v>Alcatel</v>
          </cell>
          <cell r="G13" t="str">
            <v>4G</v>
          </cell>
          <cell r="H13" t="str">
            <v>Nano Sim</v>
          </cell>
          <cell r="I13" t="str">
            <v>SMS + Dados</v>
          </cell>
          <cell r="J13" t="str">
            <v>Portfólio Vigente</v>
          </cell>
          <cell r="K13">
            <v>173.25</v>
          </cell>
          <cell r="L13">
            <v>103.95</v>
          </cell>
          <cell r="M13">
            <v>69.3</v>
          </cell>
          <cell r="N13">
            <v>502.67217630853992</v>
          </cell>
          <cell r="O13">
            <v>621.6721895487982</v>
          </cell>
          <cell r="P13">
            <v>674.14273381813405</v>
          </cell>
          <cell r="Q13">
            <v>627.80365499999994</v>
          </cell>
          <cell r="R13" t="str">
            <v>não variou</v>
          </cell>
          <cell r="S13">
            <v>-6.1314654512017341</v>
          </cell>
          <cell r="T13">
            <v>-9.7665335369889403E-3</v>
          </cell>
          <cell r="U13">
            <v>640</v>
          </cell>
          <cell r="V13">
            <v>696</v>
          </cell>
          <cell r="W13" t="str">
            <v>ok</v>
          </cell>
          <cell r="X13" t="str">
            <v>ok</v>
          </cell>
          <cell r="Y13" t="str">
            <v>preço Jan VS AVP Fev perto de Mg zero (abs entre -24 e 24)</v>
          </cell>
          <cell r="Z13">
            <v>0</v>
          </cell>
          <cell r="AA13">
            <v>0</v>
          </cell>
          <cell r="AB13">
            <v>640</v>
          </cell>
          <cell r="AC13">
            <v>696</v>
          </cell>
        </row>
        <row r="14">
          <cell r="B14" t="str">
            <v>SmartPhone Apple Iphone 6S 32GB - 4G</v>
          </cell>
          <cell r="C14" t="str">
            <v>Iphone 6S 32GB</v>
          </cell>
          <cell r="D14" t="str">
            <v>Smartphone</v>
          </cell>
          <cell r="E14" t="str">
            <v>Smart Premium</v>
          </cell>
          <cell r="F14" t="str">
            <v>Apple</v>
          </cell>
          <cell r="G14" t="str">
            <v>4G</v>
          </cell>
          <cell r="H14" t="str">
            <v>Nano Sim</v>
          </cell>
          <cell r="I14" t="str">
            <v>SMS + Dados</v>
          </cell>
          <cell r="J14" t="str">
            <v>Portfólio Vigente</v>
          </cell>
          <cell r="K14">
            <v>1450</v>
          </cell>
          <cell r="L14">
            <v>870</v>
          </cell>
          <cell r="M14">
            <v>580</v>
          </cell>
          <cell r="N14">
            <v>1626.3381192401687</v>
          </cell>
          <cell r="O14">
            <v>1783.2694166909582</v>
          </cell>
          <cell r="P14">
            <v>1933.7814042716586</v>
          </cell>
          <cell r="Q14">
            <v>1847.6276277647869</v>
          </cell>
          <cell r="R14" t="str">
            <v>caiu</v>
          </cell>
          <cell r="S14">
            <v>-64.35821107382867</v>
          </cell>
          <cell r="T14">
            <v>-3.483289062509181E-2</v>
          </cell>
          <cell r="U14">
            <v>1860</v>
          </cell>
          <cell r="V14">
            <v>2040</v>
          </cell>
          <cell r="W14" t="str">
            <v>ok</v>
          </cell>
          <cell r="X14" t="str">
            <v>ok</v>
          </cell>
          <cell r="Y14" t="str">
            <v>preço Jan VS AVP Fev com margem &gt; 5% e abs &gt; R$24,00</v>
          </cell>
          <cell r="Z14">
            <v>0</v>
          </cell>
          <cell r="AA14">
            <v>0</v>
          </cell>
          <cell r="AB14">
            <v>1810</v>
          </cell>
          <cell r="AC14">
            <v>1992</v>
          </cell>
        </row>
        <row r="15">
          <cell r="B15" t="str">
            <v>SmartPhone Apple Iphone 7 128GB - 4G</v>
          </cell>
          <cell r="C15" t="str">
            <v>Iphone 7 128GB</v>
          </cell>
          <cell r="D15" t="str">
            <v>Smartphone</v>
          </cell>
          <cell r="E15" t="str">
            <v>Smart Premium</v>
          </cell>
          <cell r="F15" t="str">
            <v>Apple</v>
          </cell>
          <cell r="G15" t="str">
            <v>4G</v>
          </cell>
          <cell r="H15" t="str">
            <v>Nano Sim</v>
          </cell>
          <cell r="I15" t="str">
            <v>SMS + Dados</v>
          </cell>
          <cell r="J15" t="str">
            <v>Portfólio Vigente</v>
          </cell>
          <cell r="K15">
            <v>275</v>
          </cell>
          <cell r="L15">
            <v>165</v>
          </cell>
          <cell r="M15">
            <v>110</v>
          </cell>
          <cell r="N15">
            <v>2531.0217008797654</v>
          </cell>
          <cell r="O15">
            <v>2775.2492170992937</v>
          </cell>
          <cell r="P15">
            <v>3009.4865520682847</v>
          </cell>
          <cell r="Q15">
            <v>2841.5622600697984</v>
          </cell>
          <cell r="R15" t="str">
            <v>caiu</v>
          </cell>
          <cell r="S15">
            <v>-66.313042970504739</v>
          </cell>
          <cell r="T15">
            <v>-2.3336825626645206E-2</v>
          </cell>
          <cell r="U15">
            <v>2860</v>
          </cell>
          <cell r="V15">
            <v>3120</v>
          </cell>
          <cell r="W15" t="str">
            <v>ok</v>
          </cell>
          <cell r="X15" t="str">
            <v>ok</v>
          </cell>
          <cell r="Y15" t="str">
            <v>preço Jan VS AVP Fev perto de Mg zero (abs entre -24 e 24)</v>
          </cell>
          <cell r="Z15">
            <v>0</v>
          </cell>
          <cell r="AA15">
            <v>0</v>
          </cell>
          <cell r="AB15">
            <v>2810</v>
          </cell>
          <cell r="AC15">
            <v>3024</v>
          </cell>
        </row>
        <row r="16">
          <cell r="B16" t="str">
            <v>SmartPhone Apple Iphone 7 32GB - 4G</v>
          </cell>
          <cell r="C16" t="str">
            <v>Iphone 7 32GB</v>
          </cell>
          <cell r="D16" t="str">
            <v>Smartphone</v>
          </cell>
          <cell r="E16" t="str">
            <v>Smart Premium</v>
          </cell>
          <cell r="F16" t="str">
            <v>Apple</v>
          </cell>
          <cell r="G16" t="str">
            <v>4G</v>
          </cell>
          <cell r="H16" t="str">
            <v>Nano Sim</v>
          </cell>
          <cell r="I16" t="str">
            <v>SMS + Dados</v>
          </cell>
          <cell r="J16" t="str">
            <v>Portfólio Vigente</v>
          </cell>
          <cell r="K16">
            <v>950</v>
          </cell>
          <cell r="L16">
            <v>570</v>
          </cell>
          <cell r="M16">
            <v>380</v>
          </cell>
          <cell r="N16">
            <v>2191.8187819908385</v>
          </cell>
          <cell r="O16">
            <v>2403.3153712705221</v>
          </cell>
          <cell r="P16">
            <v>2606.160645196881</v>
          </cell>
          <cell r="Q16">
            <v>2488.1128354413927</v>
          </cell>
          <cell r="R16" t="str">
            <v>caiu</v>
          </cell>
          <cell r="S16">
            <v>-84.797464170870626</v>
          </cell>
          <cell r="T16">
            <v>-3.4081036423666659E-2</v>
          </cell>
          <cell r="U16">
            <v>2500</v>
          </cell>
          <cell r="V16">
            <v>2736</v>
          </cell>
          <cell r="W16" t="str">
            <v>ok</v>
          </cell>
          <cell r="X16" t="str">
            <v>ok</v>
          </cell>
          <cell r="Y16" t="str">
            <v>preço Jan VS AVP Fev perto de Mg zero (abs entre -24 e 24)</v>
          </cell>
          <cell r="Z16">
            <v>0</v>
          </cell>
          <cell r="AA16">
            <v>0</v>
          </cell>
          <cell r="AB16">
            <v>2430</v>
          </cell>
          <cell r="AC16">
            <v>2664</v>
          </cell>
        </row>
        <row r="17">
          <cell r="B17" t="str">
            <v>SmartPhone Apple Iphone 8 256GB - 4G</v>
          </cell>
          <cell r="C17" t="str">
            <v>Iphone 8 256GB</v>
          </cell>
          <cell r="D17" t="str">
            <v>Smartphone</v>
          </cell>
          <cell r="E17" t="str">
            <v>Smart Premium</v>
          </cell>
          <cell r="F17" t="str">
            <v>Apple</v>
          </cell>
          <cell r="G17" t="str">
            <v>4G</v>
          </cell>
          <cell r="H17" t="str">
            <v>Nano Sim</v>
          </cell>
          <cell r="I17" t="str">
            <v>SMS + Dados</v>
          </cell>
          <cell r="J17" t="str">
            <v>Portfólio Vigente</v>
          </cell>
          <cell r="K17">
            <v>290</v>
          </cell>
          <cell r="L17">
            <v>174</v>
          </cell>
          <cell r="M17">
            <v>116</v>
          </cell>
          <cell r="N17">
            <v>3013.3893715711893</v>
          </cell>
          <cell r="O17">
            <v>3304.162303848042</v>
          </cell>
          <cell r="P17">
            <v>3583.0411042057676</v>
          </cell>
          <cell r="Q17">
            <v>3543.8641663567573</v>
          </cell>
          <cell r="R17" t="str">
            <v>caiu</v>
          </cell>
          <cell r="S17">
            <v>-239.70186250871529</v>
          </cell>
          <cell r="T17">
            <v>-6.7638558154766687E-2</v>
          </cell>
          <cell r="U17">
            <v>3560</v>
          </cell>
          <cell r="V17">
            <v>3888</v>
          </cell>
          <cell r="W17" t="str">
            <v>ok</v>
          </cell>
          <cell r="X17" t="str">
            <v>ok</v>
          </cell>
          <cell r="Y17" t="str">
            <v>preço Jan VS AVP Fev com margem &gt; 5% e abs &gt; R$24,00</v>
          </cell>
          <cell r="Z17">
            <v>0</v>
          </cell>
          <cell r="AA17">
            <v>0</v>
          </cell>
          <cell r="AB17">
            <v>3320</v>
          </cell>
          <cell r="AC17">
            <v>3576</v>
          </cell>
        </row>
        <row r="18">
          <cell r="B18" t="str">
            <v>SmartPhone Apple Iphone 8 64GB - 4G</v>
          </cell>
          <cell r="C18" t="str">
            <v>Iphone 8 64GB</v>
          </cell>
          <cell r="D18" t="str">
            <v>Smartphone</v>
          </cell>
          <cell r="E18" t="str">
            <v>Smart Premium</v>
          </cell>
          <cell r="F18" t="str">
            <v>Apple</v>
          </cell>
          <cell r="G18" t="str">
            <v>4G</v>
          </cell>
          <cell r="H18" t="str">
            <v>Nano Sim</v>
          </cell>
          <cell r="I18" t="str">
            <v>SMS + Dados</v>
          </cell>
          <cell r="J18" t="str">
            <v>Portfólio Vigente</v>
          </cell>
          <cell r="K18">
            <v>1475</v>
          </cell>
          <cell r="L18">
            <v>885</v>
          </cell>
          <cell r="M18">
            <v>590</v>
          </cell>
          <cell r="N18">
            <v>2545.7936945209681</v>
          </cell>
          <cell r="O18">
            <v>2791.4466142901174</v>
          </cell>
          <cell r="P18">
            <v>3027.0510463572855</v>
          </cell>
          <cell r="Q18">
            <v>2915.8289907888202</v>
          </cell>
          <cell r="R18" t="str">
            <v>caiu</v>
          </cell>
          <cell r="S18">
            <v>-124.3823764987028</v>
          </cell>
          <cell r="T18">
            <v>-4.265763763637373E-2</v>
          </cell>
          <cell r="U18">
            <v>2890</v>
          </cell>
          <cell r="V18">
            <v>3192</v>
          </cell>
          <cell r="W18" t="str">
            <v>ok</v>
          </cell>
          <cell r="X18" t="str">
            <v>ok</v>
          </cell>
          <cell r="Y18" t="str">
            <v>preço Jan VS AVP Fev com margem &gt; 5% e abs &gt; R$24,00</v>
          </cell>
          <cell r="Z18">
            <v>0</v>
          </cell>
          <cell r="AA18">
            <v>0</v>
          </cell>
          <cell r="AB18">
            <v>2800</v>
          </cell>
          <cell r="AC18">
            <v>3048</v>
          </cell>
        </row>
        <row r="19">
          <cell r="B19" t="str">
            <v>SmartPhone Apple Iphone 8 Plus 64GB - 4G</v>
          </cell>
          <cell r="C19" t="str">
            <v>Iphone 8 Plus 64GB</v>
          </cell>
          <cell r="D19" t="str">
            <v>Smartphone</v>
          </cell>
          <cell r="E19" t="str">
            <v>Smart Premium</v>
          </cell>
          <cell r="F19" t="str">
            <v>Apple</v>
          </cell>
          <cell r="G19" t="str">
            <v>4G</v>
          </cell>
          <cell r="H19" t="str">
            <v>Nano Sim</v>
          </cell>
          <cell r="I19" t="str">
            <v>SMS + Dados</v>
          </cell>
          <cell r="J19" t="str">
            <v>Portfólio Vigente</v>
          </cell>
          <cell r="K19">
            <v>400</v>
          </cell>
          <cell r="L19">
            <v>240</v>
          </cell>
          <cell r="M19">
            <v>160</v>
          </cell>
          <cell r="N19">
            <v>2754.389548522141</v>
          </cell>
          <cell r="O19">
            <v>3469.3871310923391</v>
          </cell>
          <cell r="P19">
            <v>3762.2112820030752</v>
          </cell>
          <cell r="Q19">
            <v>3504.9861960000003</v>
          </cell>
          <cell r="R19" t="str">
            <v>caiu</v>
          </cell>
          <cell r="S19">
            <v>-35.599064907661159</v>
          </cell>
          <cell r="T19">
            <v>-1.0156691900324151E-2</v>
          </cell>
          <cell r="U19">
            <v>3520</v>
          </cell>
          <cell r="V19">
            <v>3840</v>
          </cell>
          <cell r="W19" t="str">
            <v>ok</v>
          </cell>
          <cell r="X19" t="str">
            <v>ok</v>
          </cell>
          <cell r="Y19" t="str">
            <v>preço Jan VS AVP Fev perto de Mg zero (abs entre -24 e 24)</v>
          </cell>
          <cell r="Z19">
            <v>0</v>
          </cell>
          <cell r="AA19">
            <v>0</v>
          </cell>
          <cell r="AB19">
            <v>3500</v>
          </cell>
          <cell r="AC19">
            <v>3768</v>
          </cell>
        </row>
        <row r="20">
          <cell r="B20" t="str">
            <v>SmartPhone Apple Iphone XR 128GB - 4G</v>
          </cell>
          <cell r="C20" t="str">
            <v>Iphone XR 128GB</v>
          </cell>
          <cell r="D20" t="str">
            <v>Smartphone</v>
          </cell>
          <cell r="E20" t="str">
            <v>Smart Premium</v>
          </cell>
          <cell r="F20" t="str">
            <v>Apple</v>
          </cell>
          <cell r="G20" t="str">
            <v>4G</v>
          </cell>
          <cell r="H20" t="str">
            <v>Nano Sim</v>
          </cell>
          <cell r="I20" t="str">
            <v>SMS + Dados</v>
          </cell>
          <cell r="J20" t="str">
            <v>Portfólio Vigente</v>
          </cell>
          <cell r="K20">
            <v>225</v>
          </cell>
          <cell r="L20">
            <v>135</v>
          </cell>
          <cell r="M20">
            <v>90</v>
          </cell>
          <cell r="N20">
            <v>3665.547750229568</v>
          </cell>
          <cell r="O20">
            <v>4617.0681267195177</v>
          </cell>
          <cell r="P20">
            <v>5006.7591594057394</v>
          </cell>
          <cell r="Q20">
            <v>4681.1598322038462</v>
          </cell>
          <cell r="R20" t="str">
            <v>caiu</v>
          </cell>
          <cell r="S20">
            <v>-64.091705484328486</v>
          </cell>
          <cell r="T20">
            <v>-1.3691415756285918E-2</v>
          </cell>
          <cell r="U20">
            <v>4700</v>
          </cell>
          <cell r="V20">
            <v>5112</v>
          </cell>
          <cell r="W20" t="str">
            <v>ok</v>
          </cell>
          <cell r="X20" t="str">
            <v>ok</v>
          </cell>
          <cell r="Y20" t="str">
            <v>preço Jan VS AVP Fev perto de Mg zero (abs entre -24 e 24)</v>
          </cell>
          <cell r="Z20">
            <v>0</v>
          </cell>
          <cell r="AA20">
            <v>0</v>
          </cell>
          <cell r="AB20">
            <v>4650</v>
          </cell>
          <cell r="AC20">
            <v>4920</v>
          </cell>
        </row>
        <row r="21">
          <cell r="B21" t="str">
            <v>SmartPhone Apple Iphone XR 256GB - 4G</v>
          </cell>
          <cell r="C21" t="str">
            <v>Iphone XR 256GB</v>
          </cell>
          <cell r="D21" t="str">
            <v>Smartphone</v>
          </cell>
          <cell r="E21" t="str">
            <v>Smart Premium</v>
          </cell>
          <cell r="F21" t="str">
            <v>Apple</v>
          </cell>
          <cell r="G21" t="str">
            <v>4G</v>
          </cell>
          <cell r="H21" t="str">
            <v>Nano Sim</v>
          </cell>
          <cell r="I21" t="str">
            <v>SMS + Dados</v>
          </cell>
          <cell r="J21" t="str">
            <v>Portfólio Vigente</v>
          </cell>
          <cell r="K21">
            <v>160</v>
          </cell>
          <cell r="L21">
            <v>96</v>
          </cell>
          <cell r="M21">
            <v>64</v>
          </cell>
          <cell r="N21">
            <v>3995.7106126197041</v>
          </cell>
          <cell r="O21">
            <v>5032.9362404202629</v>
          </cell>
          <cell r="P21">
            <v>5457.7274861077731</v>
          </cell>
          <cell r="Q21">
            <v>5110.3575775826093</v>
          </cell>
          <cell r="R21" t="str">
            <v>caiu</v>
          </cell>
          <cell r="S21">
            <v>-77.42133716234639</v>
          </cell>
          <cell r="T21">
            <v>-1.514988647799663E-2</v>
          </cell>
          <cell r="U21">
            <v>5130</v>
          </cell>
          <cell r="V21">
            <v>5592</v>
          </cell>
          <cell r="W21" t="str">
            <v>ok</v>
          </cell>
          <cell r="X21" t="str">
            <v>ok</v>
          </cell>
          <cell r="Y21" t="str">
            <v>preço Jan VS AVP Fev perto de Mg zero (abs entre -24 e 24)</v>
          </cell>
          <cell r="Z21">
            <v>0</v>
          </cell>
          <cell r="AA21">
            <v>0</v>
          </cell>
          <cell r="AB21">
            <v>5100</v>
          </cell>
          <cell r="AC21">
            <v>5592</v>
          </cell>
        </row>
        <row r="22">
          <cell r="B22" t="str">
            <v>SmartPhone Apple Iphone XR 64GB - 4G</v>
          </cell>
          <cell r="C22" t="str">
            <v>Iphone XR 64GB</v>
          </cell>
          <cell r="D22" t="str">
            <v>Smartphone</v>
          </cell>
          <cell r="E22" t="str">
            <v>Smart Premium</v>
          </cell>
          <cell r="F22" t="str">
            <v>Apple</v>
          </cell>
          <cell r="G22" t="str">
            <v>4G</v>
          </cell>
          <cell r="H22" t="str">
            <v>Nano Sim</v>
          </cell>
          <cell r="I22" t="str">
            <v>SMS + Dados</v>
          </cell>
          <cell r="J22" t="str">
            <v>Portfólio Vigente</v>
          </cell>
          <cell r="K22">
            <v>480</v>
          </cell>
          <cell r="L22">
            <v>288</v>
          </cell>
          <cell r="M22">
            <v>192</v>
          </cell>
          <cell r="N22">
            <v>3465.2827713986203</v>
          </cell>
          <cell r="O22">
            <v>4364.8174090469356</v>
          </cell>
          <cell r="P22">
            <v>4733.2179084406562</v>
          </cell>
          <cell r="Q22">
            <v>4427.9762540988777</v>
          </cell>
          <cell r="R22" t="str">
            <v>caiu</v>
          </cell>
          <cell r="S22">
            <v>-63.15884505194208</v>
          </cell>
          <cell r="T22">
            <v>-1.4263591633644684E-2</v>
          </cell>
          <cell r="U22">
            <v>4440</v>
          </cell>
          <cell r="V22">
            <v>4848</v>
          </cell>
          <cell r="W22" t="str">
            <v>ok</v>
          </cell>
          <cell r="X22" t="str">
            <v>ok</v>
          </cell>
          <cell r="Y22" t="str">
            <v>preço Jan VS AVP Fev perto de Mg zero (abs entre -24 e 24)</v>
          </cell>
          <cell r="Z22">
            <v>0</v>
          </cell>
          <cell r="AA22">
            <v>0</v>
          </cell>
          <cell r="AB22">
            <v>4380</v>
          </cell>
          <cell r="AC22">
            <v>4416</v>
          </cell>
        </row>
        <row r="23">
          <cell r="B23" t="str">
            <v>SmartPhone Apple Iphone XS 256GB - 4G</v>
          </cell>
          <cell r="C23" t="str">
            <v>Iphone XS 256GB</v>
          </cell>
          <cell r="D23" t="str">
            <v>Smartphone</v>
          </cell>
          <cell r="E23" t="str">
            <v>Smart Premium</v>
          </cell>
          <cell r="F23" t="str">
            <v>Apple</v>
          </cell>
          <cell r="G23" t="str">
            <v>4G</v>
          </cell>
          <cell r="H23" t="str">
            <v>Nano Sim</v>
          </cell>
          <cell r="I23" t="str">
            <v>SMS + Dados</v>
          </cell>
          <cell r="J23" t="str">
            <v>Portfólio Vigente</v>
          </cell>
          <cell r="K23">
            <v>17.5</v>
          </cell>
          <cell r="L23">
            <v>10.5</v>
          </cell>
          <cell r="M23">
            <v>7</v>
          </cell>
          <cell r="N23">
            <v>5399.3297682709454</v>
          </cell>
          <cell r="O23">
            <v>6800.9135543713455</v>
          </cell>
          <cell r="P23">
            <v>7374.9260994484603</v>
          </cell>
          <cell r="Q23">
            <v>6892.5753039615392</v>
          </cell>
          <cell r="R23" t="str">
            <v>caiu</v>
          </cell>
          <cell r="S23">
            <v>-91.661749590193722</v>
          </cell>
          <cell r="T23">
            <v>-1.3298621422026497E-2</v>
          </cell>
          <cell r="U23">
            <v>6910</v>
          </cell>
          <cell r="V23">
            <v>7536</v>
          </cell>
          <cell r="W23" t="str">
            <v>ok</v>
          </cell>
          <cell r="X23" t="str">
            <v>ok</v>
          </cell>
          <cell r="Y23" t="str">
            <v>preço Jan VS AVP Fev perto de Mg zero (abs entre -24 e 24)</v>
          </cell>
          <cell r="Z23">
            <v>0</v>
          </cell>
          <cell r="AA23">
            <v>0</v>
          </cell>
          <cell r="AB23">
            <v>6860</v>
          </cell>
          <cell r="AC23">
            <v>7440</v>
          </cell>
        </row>
        <row r="24">
          <cell r="B24" t="str">
            <v>SmartPhone Apple Iphone XS 512GB - 4G</v>
          </cell>
          <cell r="C24" t="str">
            <v>Iphone XS 512GB</v>
          </cell>
          <cell r="D24" t="str">
            <v>Smartphone</v>
          </cell>
          <cell r="E24" t="str">
            <v>Smart Premium</v>
          </cell>
          <cell r="F24" t="str">
            <v>Apple</v>
          </cell>
          <cell r="G24" t="str">
            <v>4G</v>
          </cell>
          <cell r="H24" t="str">
            <v>Nano Sim</v>
          </cell>
          <cell r="I24" t="str">
            <v>SMS + Dados</v>
          </cell>
          <cell r="J24" t="str">
            <v>Portfólio Vigente</v>
          </cell>
          <cell r="K24">
            <v>15</v>
          </cell>
          <cell r="L24">
            <v>9</v>
          </cell>
          <cell r="M24">
            <v>6</v>
          </cell>
          <cell r="N24">
            <v>6196.5950413223145</v>
          </cell>
          <cell r="O24">
            <v>7805.1367514406711</v>
          </cell>
          <cell r="P24">
            <v>8463.9080143822011</v>
          </cell>
          <cell r="Q24">
            <v>7920.9438604166698</v>
          </cell>
          <cell r="R24" t="str">
            <v>caiu</v>
          </cell>
          <cell r="S24">
            <v>-115.80710897599874</v>
          </cell>
          <cell r="T24">
            <v>-1.4620367347220017E-2</v>
          </cell>
          <cell r="U24">
            <v>7940</v>
          </cell>
          <cell r="V24">
            <v>8664</v>
          </cell>
          <cell r="W24" t="str">
            <v>ok</v>
          </cell>
          <cell r="X24" t="str">
            <v>ok</v>
          </cell>
          <cell r="Y24" t="str">
            <v>preço Jan VS AVP Fev perto de Mg zero (abs entre -24 e 24)</v>
          </cell>
          <cell r="Z24">
            <v>0</v>
          </cell>
          <cell r="AA24">
            <v>0</v>
          </cell>
          <cell r="AB24">
            <v>7850</v>
          </cell>
          <cell r="AC24">
            <v>8472</v>
          </cell>
        </row>
        <row r="25">
          <cell r="B25" t="str">
            <v>SmartPhone Apple Iphone XS 64GB - 4G</v>
          </cell>
          <cell r="C25" t="str">
            <v>Iphone XS 64GB</v>
          </cell>
          <cell r="D25" t="str">
            <v>Smartphone</v>
          </cell>
          <cell r="E25" t="str">
            <v>Smart Premium</v>
          </cell>
          <cell r="F25" t="str">
            <v>Apple</v>
          </cell>
          <cell r="G25" t="str">
            <v>4G</v>
          </cell>
          <cell r="H25" t="str">
            <v>Nano Sim</v>
          </cell>
          <cell r="I25" t="str">
            <v>SMS + Dados</v>
          </cell>
          <cell r="J25" t="str">
            <v>Portfólio Vigente</v>
          </cell>
          <cell r="K25">
            <v>115</v>
          </cell>
          <cell r="L25">
            <v>69</v>
          </cell>
          <cell r="M25">
            <v>46</v>
          </cell>
          <cell r="N25">
            <v>4865.9417552144832</v>
          </cell>
          <cell r="O25">
            <v>6129.0661356320843</v>
          </cell>
          <cell r="P25">
            <v>6646.3732331761794</v>
          </cell>
          <cell r="Q25">
            <v>6217.8103991057706</v>
          </cell>
          <cell r="R25" t="str">
            <v>caiu</v>
          </cell>
          <cell r="S25">
            <v>-88.74426347368626</v>
          </cell>
          <cell r="T25">
            <v>-1.4272590796021898E-2</v>
          </cell>
          <cell r="U25">
            <v>6230</v>
          </cell>
          <cell r="V25">
            <v>6816</v>
          </cell>
          <cell r="W25" t="str">
            <v>ok</v>
          </cell>
          <cell r="X25" t="str">
            <v>ok</v>
          </cell>
          <cell r="Y25" t="str">
            <v>preço Jan VS AVP Fev perto de Mg zero (abs entre -24 e 24)</v>
          </cell>
          <cell r="Z25">
            <v>0</v>
          </cell>
          <cell r="AA25">
            <v>0</v>
          </cell>
          <cell r="AB25">
            <v>6010</v>
          </cell>
          <cell r="AC25">
            <v>6144</v>
          </cell>
        </row>
        <row r="26">
          <cell r="B26" t="str">
            <v>SmartPhone Apple Iphone XS Max 256GB - 4G</v>
          </cell>
          <cell r="C26" t="str">
            <v>Iphone XS Max 256GB</v>
          </cell>
          <cell r="D26" t="str">
            <v>Smartphone</v>
          </cell>
          <cell r="E26" t="str">
            <v>Smart Premium</v>
          </cell>
          <cell r="F26" t="str">
            <v>Apple</v>
          </cell>
          <cell r="G26" t="str">
            <v>4G</v>
          </cell>
          <cell r="H26" t="str">
            <v>Nano Sim</v>
          </cell>
          <cell r="I26" t="str">
            <v>SMS + Dados</v>
          </cell>
          <cell r="J26" t="str">
            <v>Portfólio Vigente</v>
          </cell>
          <cell r="K26">
            <v>110</v>
          </cell>
          <cell r="L26">
            <v>66</v>
          </cell>
          <cell r="M26">
            <v>44</v>
          </cell>
          <cell r="N26">
            <v>5864.6184573002756</v>
          </cell>
          <cell r="O26">
            <v>7386.9841015919865</v>
          </cell>
          <cell r="P26">
            <v>8010.4623314944329</v>
          </cell>
          <cell r="Q26">
            <v>7495.6542439999994</v>
          </cell>
          <cell r="R26" t="str">
            <v>caiu</v>
          </cell>
          <cell r="S26">
            <v>-108.67014240801291</v>
          </cell>
          <cell r="T26">
            <v>-1.4497752813905395E-2</v>
          </cell>
          <cell r="U26">
            <v>7510</v>
          </cell>
          <cell r="V26">
            <v>8184</v>
          </cell>
          <cell r="W26" t="str">
            <v>ok</v>
          </cell>
          <cell r="X26" t="str">
            <v>ok</v>
          </cell>
          <cell r="Y26" t="str">
            <v>preço Jan VS AVP Fev perto de Mg zero (abs entre -24 e 24)</v>
          </cell>
          <cell r="Z26">
            <v>0</v>
          </cell>
          <cell r="AA26">
            <v>0</v>
          </cell>
          <cell r="AB26">
            <v>7450</v>
          </cell>
          <cell r="AC26">
            <v>8064</v>
          </cell>
        </row>
        <row r="27">
          <cell r="B27" t="str">
            <v>SmartPhone Apple Iphone XS Max 512GB - 4G</v>
          </cell>
          <cell r="C27" t="str">
            <v>Iphone XS Max 512GB</v>
          </cell>
          <cell r="D27" t="str">
            <v>Smartphone</v>
          </cell>
          <cell r="E27" t="str">
            <v>Smart Premium</v>
          </cell>
          <cell r="F27" t="str">
            <v>Apple</v>
          </cell>
          <cell r="G27" t="str">
            <v>4G</v>
          </cell>
          <cell r="H27" t="str">
            <v>Nano Sim</v>
          </cell>
          <cell r="I27" t="str">
            <v>SMS + Dados</v>
          </cell>
          <cell r="J27" t="str">
            <v>Portfólio Vigente</v>
          </cell>
          <cell r="K27">
            <v>16.5</v>
          </cell>
          <cell r="L27">
            <v>9.9</v>
          </cell>
          <cell r="M27">
            <v>6.6000000000000005</v>
          </cell>
          <cell r="N27">
            <v>6660.5977961432509</v>
          </cell>
          <cell r="O27">
            <v>8389.5875555148032</v>
          </cell>
          <cell r="P27">
            <v>9097.6877932825646</v>
          </cell>
          <cell r="Q27">
            <v>8518.150459312501</v>
          </cell>
          <cell r="R27" t="str">
            <v>caiu</v>
          </cell>
          <cell r="S27">
            <v>-128.5629037976978</v>
          </cell>
          <cell r="T27">
            <v>-1.5092819082239374E-2</v>
          </cell>
          <cell r="U27">
            <v>8530</v>
          </cell>
          <cell r="V27">
            <v>9312</v>
          </cell>
          <cell r="W27" t="str">
            <v>ok</v>
          </cell>
          <cell r="X27" t="str">
            <v>ok</v>
          </cell>
          <cell r="Y27" t="str">
            <v>preço Jan VS AVP Fev perto de Mg zero (abs entre -24 e 24)</v>
          </cell>
          <cell r="Z27">
            <v>0</v>
          </cell>
          <cell r="AA27">
            <v>0</v>
          </cell>
          <cell r="AB27">
            <v>8400</v>
          </cell>
          <cell r="AC27">
            <v>9168</v>
          </cell>
        </row>
        <row r="28">
          <cell r="B28" t="str">
            <v>SmartPhone Apple Iphone XS Max 64GB - 4G</v>
          </cell>
          <cell r="C28" t="str">
            <v>Iphone XS Max 64GB</v>
          </cell>
          <cell r="D28" t="str">
            <v>Smartphone</v>
          </cell>
          <cell r="E28" t="str">
            <v>Smart Premium</v>
          </cell>
          <cell r="F28" t="str">
            <v>Apple</v>
          </cell>
          <cell r="G28" t="str">
            <v>4G</v>
          </cell>
          <cell r="H28" t="str">
            <v>Nano Sim</v>
          </cell>
          <cell r="I28" t="str">
            <v>SMS + Dados</v>
          </cell>
          <cell r="J28" t="str">
            <v>Portfólio Vigente</v>
          </cell>
          <cell r="K28">
            <v>75</v>
          </cell>
          <cell r="L28">
            <v>45</v>
          </cell>
          <cell r="M28">
            <v>30</v>
          </cell>
          <cell r="N28">
            <v>5332.3259531340345</v>
          </cell>
          <cell r="O28">
            <v>6716.5165691682851</v>
          </cell>
          <cell r="P28">
            <v>7283.405817075698</v>
          </cell>
          <cell r="Q28">
            <v>6813.0603633194451</v>
          </cell>
          <cell r="R28" t="str">
            <v>caiu</v>
          </cell>
          <cell r="S28">
            <v>-96.54379415116</v>
          </cell>
          <cell r="T28">
            <v>-1.4170400525282024E-2</v>
          </cell>
          <cell r="U28">
            <v>6830</v>
          </cell>
          <cell r="V28">
            <v>7440</v>
          </cell>
          <cell r="W28" t="str">
            <v>ok</v>
          </cell>
          <cell r="X28" t="str">
            <v>ok</v>
          </cell>
          <cell r="Y28" t="str">
            <v>preço Jan VS AVP Fev perto de Mg zero (abs entre -24 e 24)</v>
          </cell>
          <cell r="Z28">
            <v>0</v>
          </cell>
          <cell r="AA28">
            <v>0</v>
          </cell>
          <cell r="AB28">
            <v>6590</v>
          </cell>
          <cell r="AC28">
            <v>6720</v>
          </cell>
        </row>
        <row r="29">
          <cell r="B29" t="str">
            <v>SmartPhone Asus ZB634KL (Zenfone Max Shot 64GB Dualsim) - 4G</v>
          </cell>
          <cell r="C29" t="str">
            <v>Zenfone Max Shot 64GB Dualsim</v>
          </cell>
          <cell r="D29" t="str">
            <v>Smartphone</v>
          </cell>
          <cell r="E29" t="str">
            <v>Smart High</v>
          </cell>
          <cell r="F29" t="str">
            <v>Asus</v>
          </cell>
          <cell r="G29" t="str">
            <v>4G</v>
          </cell>
          <cell r="H29" t="str">
            <v>Nano Sim</v>
          </cell>
          <cell r="I29" t="str">
            <v>SMS + Dados</v>
          </cell>
          <cell r="J29" t="str">
            <v>Portfólio Vigente</v>
          </cell>
          <cell r="K29">
            <v>74.25</v>
          </cell>
          <cell r="L29">
            <v>44.55</v>
          </cell>
          <cell r="M29">
            <v>29.700000000000003</v>
          </cell>
          <cell r="N29">
            <v>1037.0694214876034</v>
          </cell>
          <cell r="O29">
            <v>1343.1615082620256</v>
          </cell>
          <cell r="P29">
            <v>1456.5273891313009</v>
          </cell>
          <cell r="Q29" t="str">
            <v>novo</v>
          </cell>
          <cell r="R29" t="str">
            <v>novo</v>
          </cell>
          <cell r="S29" t="str">
            <v>novo</v>
          </cell>
          <cell r="T29" t="str">
            <v>novo</v>
          </cell>
          <cell r="U29" t="str">
            <v>novo</v>
          </cell>
          <cell r="V29" t="str">
            <v>novo</v>
          </cell>
          <cell r="W29" t="str">
            <v>novo</v>
          </cell>
          <cell r="X29" t="str">
            <v>ok</v>
          </cell>
          <cell r="Y29" t="str">
            <v>novo</v>
          </cell>
          <cell r="Z29">
            <v>0</v>
          </cell>
          <cell r="AA29">
            <v>0</v>
          </cell>
          <cell r="AB29">
            <v>1360</v>
          </cell>
          <cell r="AC29">
            <v>1488</v>
          </cell>
        </row>
        <row r="30">
          <cell r="B30" t="str">
            <v>SmartPhone Asus ZE620KL (Zenfone 5 Dualsim) - 4G</v>
          </cell>
          <cell r="C30" t="str">
            <v>Zenfone 5 Dualsim</v>
          </cell>
          <cell r="D30" t="str">
            <v>Smartphone</v>
          </cell>
          <cell r="E30" t="str">
            <v>Smart Premium</v>
          </cell>
          <cell r="F30" t="str">
            <v>Asus</v>
          </cell>
          <cell r="G30" t="str">
            <v>4G</v>
          </cell>
          <cell r="H30" t="str">
            <v>Nano Sim</v>
          </cell>
          <cell r="I30" t="str">
            <v>SMS + Dados</v>
          </cell>
          <cell r="J30" t="str">
            <v>Portfólio Vigente</v>
          </cell>
          <cell r="K30">
            <v>33</v>
          </cell>
          <cell r="L30">
            <v>19.8</v>
          </cell>
          <cell r="M30">
            <v>13.200000000000001</v>
          </cell>
          <cell r="N30">
            <v>1525.4601499993407</v>
          </cell>
          <cell r="O30">
            <v>1971.858973162985</v>
          </cell>
          <cell r="P30">
            <v>2138.2883474918076</v>
          </cell>
          <cell r="Q30">
            <v>1933.1016548679243</v>
          </cell>
          <cell r="R30" t="str">
            <v>subiu</v>
          </cell>
          <cell r="S30">
            <v>38.757318295060713</v>
          </cell>
          <cell r="T30">
            <v>2.0049291353852128E-2</v>
          </cell>
          <cell r="U30">
            <v>1950</v>
          </cell>
          <cell r="V30">
            <v>2136</v>
          </cell>
          <cell r="W30" t="str">
            <v>nok</v>
          </cell>
          <cell r="X30" t="str">
            <v>ok</v>
          </cell>
          <cell r="Y30" t="str">
            <v>preço Jan VS AVP Fev perto de Mg zero (abs entre -24 e 24)</v>
          </cell>
          <cell r="Z30">
            <v>0</v>
          </cell>
          <cell r="AA30">
            <v>0</v>
          </cell>
          <cell r="AB30">
            <v>1990</v>
          </cell>
          <cell r="AC30">
            <v>2160</v>
          </cell>
        </row>
        <row r="31">
          <cell r="B31" t="str">
            <v>SmartPhone LG G710EMW (G7) - 4G</v>
          </cell>
          <cell r="C31" t="str">
            <v>LG G7</v>
          </cell>
          <cell r="D31" t="str">
            <v>Smartphone</v>
          </cell>
          <cell r="E31" t="str">
            <v>Smart Premium</v>
          </cell>
          <cell r="F31" t="str">
            <v>LG</v>
          </cell>
          <cell r="G31" t="str">
            <v>4G</v>
          </cell>
          <cell r="H31" t="str">
            <v>Nano Sim</v>
          </cell>
          <cell r="I31" t="str">
            <v>SMS + Dados</v>
          </cell>
          <cell r="J31" t="str">
            <v>Portfólio Vigente</v>
          </cell>
          <cell r="K31">
            <v>50</v>
          </cell>
          <cell r="L31">
            <v>30</v>
          </cell>
          <cell r="M31">
            <v>20</v>
          </cell>
          <cell r="N31">
            <v>1765.7971763085402</v>
          </cell>
          <cell r="O31">
            <v>2322.0573422616221</v>
          </cell>
          <cell r="P31">
            <v>2518.0442540478875</v>
          </cell>
          <cell r="Q31">
            <v>1989.8092083404904</v>
          </cell>
          <cell r="R31" t="str">
            <v>subiu</v>
          </cell>
          <cell r="S31">
            <v>332.24813392113174</v>
          </cell>
          <cell r="T31">
            <v>0.16697487001692396</v>
          </cell>
          <cell r="U31">
            <v>2000</v>
          </cell>
          <cell r="V31">
            <v>2184</v>
          </cell>
          <cell r="W31" t="str">
            <v>nok</v>
          </cell>
          <cell r="X31" t="str">
            <v>ok</v>
          </cell>
          <cell r="Y31" t="str">
            <v>preço Jan VS AVP Fev mg negativa &lt; -2% e abs &lt; R$ -24</v>
          </cell>
          <cell r="Z31">
            <v>22</v>
          </cell>
          <cell r="AA31">
            <v>2.4328209664934205E-3</v>
          </cell>
          <cell r="AB31">
            <v>2310</v>
          </cell>
          <cell r="AC31">
            <v>2520</v>
          </cell>
        </row>
        <row r="32">
          <cell r="B32" t="str">
            <v>SmartPhone LG Q710BAW (Q Note+ Dualsim) - 4G</v>
          </cell>
          <cell r="C32" t="str">
            <v>Q Note+ Dualsim</v>
          </cell>
          <cell r="D32" t="str">
            <v>Smartphone</v>
          </cell>
          <cell r="E32" t="str">
            <v>Smart High</v>
          </cell>
          <cell r="F32" t="str">
            <v>LG</v>
          </cell>
          <cell r="G32" t="str">
            <v>4G</v>
          </cell>
          <cell r="H32" t="str">
            <v>Nano Sim</v>
          </cell>
          <cell r="I32" t="str">
            <v>SMS + Dados</v>
          </cell>
          <cell r="J32" t="str">
            <v>Portfólio Vigente</v>
          </cell>
          <cell r="K32">
            <v>66</v>
          </cell>
          <cell r="L32">
            <v>39.6</v>
          </cell>
          <cell r="M32">
            <v>26.400000000000002</v>
          </cell>
          <cell r="N32">
            <v>748.18937833765733</v>
          </cell>
          <cell r="O32">
            <v>993.2479365583597</v>
          </cell>
          <cell r="P32">
            <v>1077.0803175169438</v>
          </cell>
          <cell r="Q32">
            <v>1008.4272319999998</v>
          </cell>
          <cell r="R32" t="str">
            <v>não variou</v>
          </cell>
          <cell r="S32">
            <v>-15.179295441640079</v>
          </cell>
          <cell r="T32">
            <v>-1.50524449954958E-2</v>
          </cell>
          <cell r="U32">
            <v>1020</v>
          </cell>
          <cell r="V32">
            <v>1128</v>
          </cell>
          <cell r="W32" t="str">
            <v>ok</v>
          </cell>
          <cell r="X32" t="str">
            <v>ok</v>
          </cell>
          <cell r="Y32" t="str">
            <v>preço Jan VS AVP Fev perto de Mg zero (abs entre -24 e 24)</v>
          </cell>
          <cell r="Z32">
            <v>55</v>
          </cell>
          <cell r="AA32">
            <v>6.0820524162335512E-3</v>
          </cell>
          <cell r="AB32">
            <v>1010</v>
          </cell>
          <cell r="AC32">
            <v>1080</v>
          </cell>
        </row>
        <row r="33">
          <cell r="B33" t="str">
            <v>SmartPhone LG X210BM (K9 TV Dualsim) - 4G</v>
          </cell>
          <cell r="C33" t="str">
            <v>LG K9 TV</v>
          </cell>
          <cell r="D33" t="str">
            <v>Smartphone</v>
          </cell>
          <cell r="E33" t="str">
            <v>Smart Mid</v>
          </cell>
          <cell r="F33" t="str">
            <v>LG</v>
          </cell>
          <cell r="G33" t="str">
            <v>4G</v>
          </cell>
          <cell r="H33" t="str">
            <v>Nano Sim</v>
          </cell>
          <cell r="I33" t="str">
            <v>SMS + Dados</v>
          </cell>
          <cell r="J33" t="str">
            <v>Portfólio Vigente</v>
          </cell>
          <cell r="K33">
            <v>8085</v>
          </cell>
          <cell r="L33">
            <v>4851</v>
          </cell>
          <cell r="M33">
            <v>3234</v>
          </cell>
          <cell r="N33">
            <v>391.05505598559012</v>
          </cell>
          <cell r="O33">
            <v>487.06027331653218</v>
          </cell>
          <cell r="P33">
            <v>528.16926622715027</v>
          </cell>
          <cell r="Q33">
            <v>487.13281960389946</v>
          </cell>
          <cell r="R33" t="str">
            <v>não variou</v>
          </cell>
          <cell r="S33">
            <v>-7.2546287367288187E-2</v>
          </cell>
          <cell r="T33">
            <v>-1.4892506611703454E-4</v>
          </cell>
          <cell r="U33">
            <v>510</v>
          </cell>
          <cell r="V33">
            <v>552</v>
          </cell>
          <cell r="W33" t="str">
            <v>ok</v>
          </cell>
          <cell r="X33" t="str">
            <v>ok</v>
          </cell>
          <cell r="Y33" t="str">
            <v>preço Jan VS AVP Fev perto de Mg zero (abs entre -24 e 24)</v>
          </cell>
          <cell r="Z33">
            <v>8966</v>
          </cell>
          <cell r="AA33">
            <v>0.99148512661727306</v>
          </cell>
          <cell r="AB33">
            <v>520</v>
          </cell>
          <cell r="AC33">
            <v>576</v>
          </cell>
        </row>
        <row r="34">
          <cell r="B34" t="str">
            <v>SmartPhone LG X410BCW (K11+ Dualsim) - 4G</v>
          </cell>
          <cell r="C34" t="str">
            <v>K11+ Dualsim</v>
          </cell>
          <cell r="D34" t="str">
            <v>Smartphone</v>
          </cell>
          <cell r="E34" t="str">
            <v>Smart Mid</v>
          </cell>
          <cell r="F34" t="str">
            <v>LG</v>
          </cell>
          <cell r="G34" t="str">
            <v>4G</v>
          </cell>
          <cell r="H34" t="str">
            <v>Nano Sim</v>
          </cell>
          <cell r="I34" t="str">
            <v>SMS + Dados</v>
          </cell>
          <cell r="J34" t="str">
            <v>Portfólio Vigente</v>
          </cell>
          <cell r="K34">
            <v>1650</v>
          </cell>
          <cell r="L34">
            <v>990</v>
          </cell>
          <cell r="M34">
            <v>660</v>
          </cell>
          <cell r="N34">
            <v>467.40443137601108</v>
          </cell>
          <cell r="O34">
            <v>604.24893129076497</v>
          </cell>
          <cell r="P34">
            <v>655.24891300460399</v>
          </cell>
          <cell r="Q34">
            <v>733.64386721799724</v>
          </cell>
          <cell r="R34" t="str">
            <v>caiu</v>
          </cell>
          <cell r="S34">
            <v>-129.39493592723227</v>
          </cell>
          <cell r="T34">
            <v>-0.17637295383917309</v>
          </cell>
          <cell r="U34">
            <v>750</v>
          </cell>
          <cell r="V34">
            <v>816</v>
          </cell>
          <cell r="W34" t="str">
            <v>ok</v>
          </cell>
          <cell r="X34" t="str">
            <v>ok</v>
          </cell>
          <cell r="Y34" t="str">
            <v>preço Jan VS AVP Fev com margem &gt; 5% e abs &gt; R$24,00</v>
          </cell>
          <cell r="Z34">
            <v>0</v>
          </cell>
          <cell r="AA34">
            <v>0</v>
          </cell>
          <cell r="AB34">
            <v>610</v>
          </cell>
          <cell r="AC34">
            <v>648</v>
          </cell>
        </row>
        <row r="35">
          <cell r="B35" t="str">
            <v>SmartPhone LGQ610BA (Q7+) - 4G</v>
          </cell>
          <cell r="C35" t="str">
            <v>LG Q7 Plus</v>
          </cell>
          <cell r="D35" t="str">
            <v>Smartphone</v>
          </cell>
          <cell r="E35" t="str">
            <v>Smart High</v>
          </cell>
          <cell r="F35" t="str">
            <v>LG</v>
          </cell>
          <cell r="G35" t="str">
            <v>4G</v>
          </cell>
          <cell r="H35" t="str">
            <v>Nano Sim</v>
          </cell>
          <cell r="I35" t="str">
            <v>SMS + Dados</v>
          </cell>
          <cell r="J35" t="str">
            <v>Portfólio Vigente</v>
          </cell>
          <cell r="K35">
            <v>150</v>
          </cell>
          <cell r="L35">
            <v>90</v>
          </cell>
          <cell r="M35">
            <v>60</v>
          </cell>
          <cell r="N35">
            <v>770.73341282567878</v>
          </cell>
          <cell r="O35">
            <v>1004.1413857569403</v>
          </cell>
          <cell r="P35">
            <v>1088.8931985608424</v>
          </cell>
          <cell r="Q35">
            <v>1058.4254955801102</v>
          </cell>
          <cell r="R35" t="str">
            <v>caiu</v>
          </cell>
          <cell r="S35">
            <v>-54.284109823169956</v>
          </cell>
          <cell r="T35">
            <v>-5.1287606024094774E-2</v>
          </cell>
          <cell r="U35">
            <v>1080</v>
          </cell>
          <cell r="V35">
            <v>1176</v>
          </cell>
          <cell r="W35" t="str">
            <v>ok</v>
          </cell>
          <cell r="X35" t="str">
            <v>ok</v>
          </cell>
          <cell r="Y35" t="str">
            <v>preço Jan VS AVP Fev com margem &gt; 5% e abs &gt; R$24,00</v>
          </cell>
          <cell r="Z35">
            <v>0</v>
          </cell>
          <cell r="AA35">
            <v>0</v>
          </cell>
          <cell r="AB35">
            <v>1020</v>
          </cell>
          <cell r="AC35">
            <v>1080</v>
          </cell>
        </row>
        <row r="36">
          <cell r="B36" t="str">
            <v>Tablet Samsung T385 (Galaxy Tab A 2017 8'') - 4G</v>
          </cell>
          <cell r="C36" t="str">
            <v>Galaxy Tab A 2017 8''</v>
          </cell>
          <cell r="D36" t="str">
            <v>Tablet</v>
          </cell>
          <cell r="E36" t="str">
            <v>Tablet</v>
          </cell>
          <cell r="F36" t="str">
            <v>Samsung</v>
          </cell>
          <cell r="G36" t="str">
            <v>4G</v>
          </cell>
          <cell r="H36" t="str">
            <v>Micro Sim</v>
          </cell>
          <cell r="I36" t="str">
            <v>Dados</v>
          </cell>
          <cell r="J36" t="str">
            <v>Tirar de portfolio</v>
          </cell>
          <cell r="K36">
            <v>0</v>
          </cell>
          <cell r="L36">
            <v>0</v>
          </cell>
          <cell r="M36">
            <v>0</v>
          </cell>
          <cell r="N36">
            <v>821.48760330578511</v>
          </cell>
          <cell r="O36">
            <v>1004.0061658544608</v>
          </cell>
          <cell r="P36">
            <v>1088.7465657915848</v>
          </cell>
          <cell r="Q36">
            <v>1000.461</v>
          </cell>
          <cell r="R36" t="str">
            <v>não variou</v>
          </cell>
          <cell r="S36">
            <v>3.5451658544608335</v>
          </cell>
          <cell r="T36">
            <v>3.5435322860769519E-3</v>
          </cell>
          <cell r="U36" t="str">
            <v>SP</v>
          </cell>
          <cell r="V36" t="str">
            <v>SP</v>
          </cell>
          <cell r="W36" t="str">
            <v>SP</v>
          </cell>
          <cell r="X36" t="str">
            <v>SP</v>
          </cell>
          <cell r="Y36" t="str">
            <v>SP</v>
          </cell>
          <cell r="Z36">
            <v>0</v>
          </cell>
          <cell r="AA36">
            <v>0</v>
          </cell>
          <cell r="AB36">
            <v>1100</v>
          </cell>
          <cell r="AC36">
            <v>1152</v>
          </cell>
        </row>
        <row r="37">
          <cell r="B37" t="str">
            <v>SmartPhone LGX4120 (K12+ Dualsim) - 4G</v>
          </cell>
          <cell r="C37" t="str">
            <v>K12+ Dualsim</v>
          </cell>
          <cell r="D37" t="str">
            <v>Smartphone</v>
          </cell>
          <cell r="E37" t="str">
            <v>Smart Mid</v>
          </cell>
          <cell r="F37" t="str">
            <v>LG</v>
          </cell>
          <cell r="G37" t="str">
            <v>4G</v>
          </cell>
          <cell r="H37" t="str">
            <v>Nano Sim</v>
          </cell>
          <cell r="I37" t="str">
            <v>SMS + Dados</v>
          </cell>
          <cell r="J37" t="str">
            <v>Portfólio Vigente</v>
          </cell>
          <cell r="K37">
            <v>950</v>
          </cell>
          <cell r="L37">
            <v>570</v>
          </cell>
          <cell r="M37">
            <v>380</v>
          </cell>
          <cell r="N37">
            <v>544.60055096418739</v>
          </cell>
          <cell r="O37">
            <v>690.57681248199833</v>
          </cell>
          <cell r="P37">
            <v>748.86306337093129</v>
          </cell>
          <cell r="Q37" t="str">
            <v>novo</v>
          </cell>
          <cell r="R37" t="str">
            <v>novo</v>
          </cell>
          <cell r="S37" t="str">
            <v>novo</v>
          </cell>
          <cell r="T37" t="str">
            <v>novo</v>
          </cell>
          <cell r="U37" t="str">
            <v>novo</v>
          </cell>
          <cell r="V37" t="str">
            <v>novo</v>
          </cell>
          <cell r="W37" t="str">
            <v>novo</v>
          </cell>
          <cell r="X37" t="str">
            <v>ok</v>
          </cell>
          <cell r="Y37" t="str">
            <v>novo</v>
          </cell>
          <cell r="Z37">
            <v>0</v>
          </cell>
          <cell r="AA37">
            <v>0</v>
          </cell>
          <cell r="AB37">
            <v>710</v>
          </cell>
          <cell r="AC37">
            <v>744</v>
          </cell>
        </row>
        <row r="38">
          <cell r="B38" t="str">
            <v>SmartPhone Motorola XT1922-5 (Moto G6 Play Dualsim) - 4G</v>
          </cell>
          <cell r="C38" t="str">
            <v>Moto G6 Play Dualsim</v>
          </cell>
          <cell r="D38" t="str">
            <v>Smartphone</v>
          </cell>
          <cell r="E38" t="str">
            <v>Smart Mid</v>
          </cell>
          <cell r="F38" t="str">
            <v>Motorola</v>
          </cell>
          <cell r="G38" t="str">
            <v>4G</v>
          </cell>
          <cell r="H38" t="str">
            <v>Nano Sim</v>
          </cell>
          <cell r="I38" t="str">
            <v>SMS + Dados</v>
          </cell>
          <cell r="J38" t="str">
            <v>Fora de portfolio</v>
          </cell>
          <cell r="K38">
            <v>0</v>
          </cell>
          <cell r="L38">
            <v>0</v>
          </cell>
          <cell r="M38">
            <v>0</v>
          </cell>
          <cell r="N38">
            <v>710.07955149581926</v>
          </cell>
          <cell r="O38">
            <v>801.45152553879063</v>
          </cell>
          <cell r="P38">
            <v>869.09585394445912</v>
          </cell>
          <cell r="Q38">
            <v>777.83954353749141</v>
          </cell>
          <cell r="R38" t="str">
            <v>subiu</v>
          </cell>
          <cell r="S38">
            <v>23.611982001299225</v>
          </cell>
          <cell r="T38">
            <v>3.0355851920198938E-2</v>
          </cell>
          <cell r="U38">
            <v>800</v>
          </cell>
          <cell r="V38">
            <v>864</v>
          </cell>
          <cell r="W38" t="str">
            <v>nok</v>
          </cell>
          <cell r="X38" t="str">
            <v>ok</v>
          </cell>
          <cell r="Y38" t="str">
            <v>preço Jan VS AVP Fev perto de Mg zero (abs entre -24 e 24)</v>
          </cell>
          <cell r="Z38">
            <v>0</v>
          </cell>
          <cell r="AA38">
            <v>0</v>
          </cell>
          <cell r="AB38">
            <v>820</v>
          </cell>
          <cell r="AC38">
            <v>960</v>
          </cell>
        </row>
        <row r="39">
          <cell r="B39" t="str">
            <v>SmartPhone Motorola XT1925-3 (Moto G6 Dualsim) - 4G</v>
          </cell>
          <cell r="C39" t="str">
            <v>Moto G6 Dualsim</v>
          </cell>
          <cell r="D39" t="str">
            <v>Smartphone</v>
          </cell>
          <cell r="E39" t="str">
            <v>Smart High</v>
          </cell>
          <cell r="F39" t="str">
            <v>Motorola</v>
          </cell>
          <cell r="G39" t="str">
            <v>4G</v>
          </cell>
          <cell r="H39" t="str">
            <v>Nano Sim</v>
          </cell>
          <cell r="I39" t="str">
            <v>SMS + Dados</v>
          </cell>
          <cell r="J39" t="str">
            <v>Fora de portfolio</v>
          </cell>
          <cell r="K39">
            <v>0</v>
          </cell>
          <cell r="L39">
            <v>0</v>
          </cell>
          <cell r="M39">
            <v>0</v>
          </cell>
          <cell r="N39">
            <v>877.86455463728191</v>
          </cell>
          <cell r="O39">
            <v>990.82685179200371</v>
          </cell>
          <cell r="P39">
            <v>1074.4548876993717</v>
          </cell>
          <cell r="Q39">
            <v>916.34699888839077</v>
          </cell>
          <cell r="R39" t="str">
            <v>subiu</v>
          </cell>
          <cell r="S39">
            <v>74.479852903612937</v>
          </cell>
          <cell r="T39">
            <v>8.1279092957104157E-2</v>
          </cell>
          <cell r="U39">
            <v>930</v>
          </cell>
          <cell r="V39">
            <v>1032</v>
          </cell>
          <cell r="W39" t="str">
            <v>nok</v>
          </cell>
          <cell r="X39" t="str">
            <v>ok</v>
          </cell>
          <cell r="Y39" t="str">
            <v>preço Jan VS AVP Fev mg negativa &lt; -2% e abs &lt; R$ -24</v>
          </cell>
          <cell r="Z39">
            <v>0</v>
          </cell>
          <cell r="AA39">
            <v>0</v>
          </cell>
          <cell r="AB39">
            <v>1010</v>
          </cell>
          <cell r="AC39">
            <v>1152</v>
          </cell>
        </row>
        <row r="40">
          <cell r="B40" t="str">
            <v>SmartPhone Motorola XT1929 (Moto Z3 Play Dualsim) - 4G</v>
          </cell>
          <cell r="C40" t="str">
            <v>Moto Z3 Play</v>
          </cell>
          <cell r="D40" t="str">
            <v>Smartphone</v>
          </cell>
          <cell r="E40" t="str">
            <v>Smart Premium</v>
          </cell>
          <cell r="F40" t="str">
            <v>Motorola</v>
          </cell>
          <cell r="G40" t="str">
            <v>4G</v>
          </cell>
          <cell r="H40" t="str">
            <v>Nano Sim</v>
          </cell>
          <cell r="I40" t="str">
            <v>SMS + Dados</v>
          </cell>
          <cell r="J40" t="str">
            <v>Portfólio Vigente</v>
          </cell>
          <cell r="K40">
            <v>150</v>
          </cell>
          <cell r="L40">
            <v>90</v>
          </cell>
          <cell r="M40">
            <v>60</v>
          </cell>
          <cell r="N40">
            <v>1362.3629927872353</v>
          </cell>
          <cell r="O40">
            <v>1537.6698239047246</v>
          </cell>
          <cell r="P40">
            <v>1667.4526482343331</v>
          </cell>
          <cell r="Q40">
            <v>1720.5670456164382</v>
          </cell>
          <cell r="R40" t="str">
            <v>caiu</v>
          </cell>
          <cell r="S40">
            <v>-182.89722171171366</v>
          </cell>
          <cell r="T40">
            <v>-0.10630054909960567</v>
          </cell>
          <cell r="U40">
            <v>1740</v>
          </cell>
          <cell r="V40">
            <v>1896</v>
          </cell>
          <cell r="W40" t="str">
            <v>ok</v>
          </cell>
          <cell r="X40" t="str">
            <v>ok</v>
          </cell>
          <cell r="Y40" t="str">
            <v>preço Jan VS AVP Fev com margem &gt; 5% e abs &gt; R$24,00</v>
          </cell>
          <cell r="Z40">
            <v>0</v>
          </cell>
          <cell r="AA40">
            <v>0</v>
          </cell>
          <cell r="AB40">
            <v>1560</v>
          </cell>
          <cell r="AC40">
            <v>1680</v>
          </cell>
        </row>
        <row r="41">
          <cell r="B41" t="str">
            <v>SmartPhone Motorola XT1941-3 (Motorola One Dualsim) - 4G</v>
          </cell>
          <cell r="C41" t="str">
            <v>Motorola One Dualsim</v>
          </cell>
          <cell r="D41" t="str">
            <v>Smartphone</v>
          </cell>
          <cell r="E41" t="str">
            <v>Smart Premium</v>
          </cell>
          <cell r="F41" t="str">
            <v>Motorola</v>
          </cell>
          <cell r="G41" t="str">
            <v>4G</v>
          </cell>
          <cell r="H41" t="str">
            <v>Nano Sim</v>
          </cell>
          <cell r="I41" t="str">
            <v>SMS + Dados</v>
          </cell>
          <cell r="J41" t="str">
            <v>Portfólio Vigente</v>
          </cell>
          <cell r="K41">
            <v>850</v>
          </cell>
          <cell r="L41">
            <v>510</v>
          </cell>
          <cell r="M41">
            <v>340</v>
          </cell>
          <cell r="N41">
            <v>969.08724755905894</v>
          </cell>
          <cell r="O41">
            <v>1093.7879443229795</v>
          </cell>
          <cell r="P41">
            <v>1186.1061302072778</v>
          </cell>
          <cell r="Q41">
            <v>1206.8371227978776</v>
          </cell>
          <cell r="R41" t="str">
            <v>caiu</v>
          </cell>
          <cell r="S41">
            <v>-113.0491784748981</v>
          </cell>
          <cell r="T41">
            <v>-9.3673931916189238E-2</v>
          </cell>
          <cell r="U41">
            <v>1220</v>
          </cell>
          <cell r="V41">
            <v>1344</v>
          </cell>
          <cell r="W41" t="str">
            <v>ok</v>
          </cell>
          <cell r="X41" t="str">
            <v>ok</v>
          </cell>
          <cell r="Y41" t="str">
            <v>preço Jan VS AVP Fev com margem &gt; 5% e abs &gt; R$24,00</v>
          </cell>
          <cell r="Z41">
            <v>0</v>
          </cell>
          <cell r="AA41">
            <v>0</v>
          </cell>
          <cell r="AB41">
            <v>1110</v>
          </cell>
          <cell r="AC41">
            <v>1128</v>
          </cell>
        </row>
        <row r="42">
          <cell r="B42" t="str">
            <v>SmartPhone Motorola XT1944-4 (Moto E5) - 4G</v>
          </cell>
          <cell r="C42" t="str">
            <v>Moto E5 Platinum</v>
          </cell>
          <cell r="D42" t="str">
            <v>Smartphone</v>
          </cell>
          <cell r="E42" t="str">
            <v>Smart Mid</v>
          </cell>
          <cell r="F42" t="str">
            <v>Motorola</v>
          </cell>
          <cell r="G42" t="str">
            <v>4G</v>
          </cell>
          <cell r="H42" t="str">
            <v>Nano Sim</v>
          </cell>
          <cell r="I42" t="str">
            <v>SMS + Dados</v>
          </cell>
          <cell r="J42" t="str">
            <v>Portfólio Vigente</v>
          </cell>
          <cell r="K42">
            <v>1980</v>
          </cell>
          <cell r="L42">
            <v>1188</v>
          </cell>
          <cell r="M42">
            <v>792</v>
          </cell>
          <cell r="N42">
            <v>555.53286532881066</v>
          </cell>
          <cell r="O42">
            <v>627.01800307698659</v>
          </cell>
          <cell r="P42">
            <v>679.93974614546778</v>
          </cell>
          <cell r="Q42">
            <v>650.31809899185021</v>
          </cell>
          <cell r="R42" t="str">
            <v>caiu</v>
          </cell>
          <cell r="S42">
            <v>-23.300095914863618</v>
          </cell>
          <cell r="T42">
            <v>-3.5828767415491562E-2</v>
          </cell>
          <cell r="U42">
            <v>670</v>
          </cell>
          <cell r="V42">
            <v>720</v>
          </cell>
          <cell r="W42" t="str">
            <v>ok</v>
          </cell>
          <cell r="X42" t="str">
            <v>ok</v>
          </cell>
          <cell r="Y42" t="str">
            <v>preço Jan VS AVP Fev com margem &gt; 5% e abs &gt; R$24,00</v>
          </cell>
          <cell r="Z42">
            <v>0</v>
          </cell>
          <cell r="AA42">
            <v>0</v>
          </cell>
          <cell r="AB42">
            <v>660</v>
          </cell>
          <cell r="AC42">
            <v>768</v>
          </cell>
        </row>
        <row r="43">
          <cell r="B43" t="str">
            <v>SmartPhone Motorola XT1952-2 (Moto G7 Play Dualsim) - 4G</v>
          </cell>
          <cell r="C43" t="str">
            <v>Moto G7 Play Dualsim</v>
          </cell>
          <cell r="D43" t="str">
            <v>Smartphone</v>
          </cell>
          <cell r="E43" t="str">
            <v>Smart Mid</v>
          </cell>
          <cell r="F43" t="str">
            <v>Motorola</v>
          </cell>
          <cell r="G43" t="str">
            <v>4G</v>
          </cell>
          <cell r="H43" t="str">
            <v>Nano Sim</v>
          </cell>
          <cell r="I43" t="str">
            <v>SMS + Dados</v>
          </cell>
          <cell r="J43" t="str">
            <v>Portfólio Vigente</v>
          </cell>
          <cell r="K43">
            <v>1980</v>
          </cell>
          <cell r="L43">
            <v>1188</v>
          </cell>
          <cell r="M43">
            <v>792</v>
          </cell>
          <cell r="N43">
            <v>671.38071823043992</v>
          </cell>
          <cell r="O43">
            <v>757.77298432214184</v>
          </cell>
          <cell r="P43">
            <v>821.73074467947663</v>
          </cell>
          <cell r="Q43" t="str">
            <v>novo</v>
          </cell>
          <cell r="R43" t="str">
            <v>novo</v>
          </cell>
          <cell r="S43" t="str">
            <v>novo</v>
          </cell>
          <cell r="T43" t="str">
            <v>novo</v>
          </cell>
          <cell r="U43" t="str">
            <v>novo</v>
          </cell>
          <cell r="V43" t="str">
            <v>novo</v>
          </cell>
          <cell r="W43" t="str">
            <v>novo</v>
          </cell>
          <cell r="X43" t="str">
            <v>ok</v>
          </cell>
          <cell r="Y43" t="str">
            <v>novo</v>
          </cell>
          <cell r="Z43">
            <v>0</v>
          </cell>
          <cell r="AA43">
            <v>0</v>
          </cell>
          <cell r="AB43">
            <v>790</v>
          </cell>
          <cell r="AC43">
            <v>936</v>
          </cell>
        </row>
        <row r="44">
          <cell r="B44" t="str">
            <v>SmartPhone Motorola XT1955 (Moto G7 Power Dualsim) - 4G</v>
          </cell>
          <cell r="C44" t="str">
            <v>Moto G7 Power Dualsim</v>
          </cell>
          <cell r="D44" t="str">
            <v>Smartphone</v>
          </cell>
          <cell r="E44" t="str">
            <v>Smart High</v>
          </cell>
          <cell r="F44" t="str">
            <v>Motorola</v>
          </cell>
          <cell r="G44" t="str">
            <v>4G</v>
          </cell>
          <cell r="H44" t="str">
            <v>Nano Sim</v>
          </cell>
          <cell r="I44" t="str">
            <v>SMS + Dados</v>
          </cell>
          <cell r="J44" t="str">
            <v>Portfólio Vigente</v>
          </cell>
          <cell r="K44">
            <v>1732.5</v>
          </cell>
          <cell r="L44">
            <v>1039.5</v>
          </cell>
          <cell r="M44">
            <v>693</v>
          </cell>
          <cell r="N44">
            <v>815.81455039512105</v>
          </cell>
          <cell r="O44">
            <v>920.79234586261975</v>
          </cell>
          <cell r="P44">
            <v>998.50931046017763</v>
          </cell>
          <cell r="Q44">
            <v>942.2132655802219</v>
          </cell>
          <cell r="R44" t="str">
            <v>caiu</v>
          </cell>
          <cell r="S44">
            <v>-21.420919717602146</v>
          </cell>
          <cell r="T44">
            <v>-2.2734682794357586E-2</v>
          </cell>
          <cell r="U44">
            <v>960</v>
          </cell>
          <cell r="V44">
            <v>1056</v>
          </cell>
          <cell r="W44" t="str">
            <v>ok</v>
          </cell>
          <cell r="X44" t="str">
            <v>ok</v>
          </cell>
          <cell r="Y44" t="str">
            <v>preço Jan VS AVP Fev com margem &gt; 5% e abs &gt; R$24,00</v>
          </cell>
          <cell r="Z44">
            <v>0</v>
          </cell>
          <cell r="AA44">
            <v>0</v>
          </cell>
          <cell r="AB44">
            <v>900</v>
          </cell>
          <cell r="AC44">
            <v>936</v>
          </cell>
        </row>
        <row r="45">
          <cell r="B45" t="str">
            <v>SmartPhone Motorola XT1962-4 (Moto G7 Dualsim) - 4G</v>
          </cell>
          <cell r="C45" t="str">
            <v>Moto G7 Dualsim</v>
          </cell>
          <cell r="D45" t="str">
            <v>Smartphone</v>
          </cell>
          <cell r="E45" t="str">
            <v>Smart High</v>
          </cell>
          <cell r="F45" t="str">
            <v>Motorola</v>
          </cell>
          <cell r="G45" t="str">
            <v>4G</v>
          </cell>
          <cell r="H45" t="str">
            <v>Nano Sim</v>
          </cell>
          <cell r="I45" t="str">
            <v>SMS + Dados</v>
          </cell>
          <cell r="J45" t="str">
            <v>Portfólio Vigente</v>
          </cell>
          <cell r="K45">
            <v>330</v>
          </cell>
          <cell r="L45">
            <v>198</v>
          </cell>
          <cell r="M45">
            <v>132</v>
          </cell>
          <cell r="N45">
            <v>1017.0798898071625</v>
          </cell>
          <cell r="O45">
            <v>1147.9562079539405</v>
          </cell>
          <cell r="P45">
            <v>1244.8463182746598</v>
          </cell>
          <cell r="Q45" t="str">
            <v>novo</v>
          </cell>
          <cell r="R45" t="str">
            <v>novo</v>
          </cell>
          <cell r="S45" t="str">
            <v>novo</v>
          </cell>
          <cell r="T45" t="str">
            <v>novo</v>
          </cell>
          <cell r="U45" t="str">
            <v>novo</v>
          </cell>
          <cell r="V45" t="str">
            <v>novo</v>
          </cell>
          <cell r="W45" t="str">
            <v>novo</v>
          </cell>
          <cell r="X45" t="str">
            <v>ok</v>
          </cell>
          <cell r="Y45" t="str">
            <v>novo</v>
          </cell>
          <cell r="Z45">
            <v>0</v>
          </cell>
          <cell r="AA45">
            <v>0</v>
          </cell>
          <cell r="AB45">
            <v>1200</v>
          </cell>
          <cell r="AC45">
            <v>1272</v>
          </cell>
        </row>
        <row r="46">
          <cell r="B46" t="str">
            <v>SmartPhone Motorola XT1965 (Moto G7 Plus Dualsim) - 4G</v>
          </cell>
          <cell r="C46" t="str">
            <v>Moto G7 Plus Dualsim</v>
          </cell>
          <cell r="D46" t="str">
            <v>Smartphone</v>
          </cell>
          <cell r="E46" t="str">
            <v>Smart High</v>
          </cell>
          <cell r="F46" t="str">
            <v>Motorola</v>
          </cell>
          <cell r="G46" t="str">
            <v>4G</v>
          </cell>
          <cell r="H46" t="str">
            <v>Nano Sim</v>
          </cell>
          <cell r="I46" t="str">
            <v>SMS + Dados</v>
          </cell>
          <cell r="J46" t="str">
            <v>Portfólio Vigente</v>
          </cell>
          <cell r="K46">
            <v>330</v>
          </cell>
          <cell r="L46">
            <v>198</v>
          </cell>
          <cell r="M46">
            <v>132</v>
          </cell>
          <cell r="N46">
            <v>1201.4598257730113</v>
          </cell>
          <cell r="O46">
            <v>1356.0618781528435</v>
          </cell>
          <cell r="P46">
            <v>1470.5165795304613</v>
          </cell>
          <cell r="Q46">
            <v>1489.0688063346104</v>
          </cell>
          <cell r="R46" t="str">
            <v>caiu</v>
          </cell>
          <cell r="S46">
            <v>-133.00692818176685</v>
          </cell>
          <cell r="T46">
            <v>-8.9322217761829012E-2</v>
          </cell>
          <cell r="U46">
            <v>1510</v>
          </cell>
          <cell r="V46">
            <v>1656</v>
          </cell>
          <cell r="W46" t="str">
            <v>ok</v>
          </cell>
          <cell r="X46" t="str">
            <v>ok</v>
          </cell>
          <cell r="Y46" t="str">
            <v>preço Jan VS AVP Fev com margem &gt; 5% e abs &gt; R$24,00</v>
          </cell>
          <cell r="Z46">
            <v>0</v>
          </cell>
          <cell r="AA46">
            <v>0</v>
          </cell>
          <cell r="AB46">
            <v>1400</v>
          </cell>
          <cell r="AC46">
            <v>1488</v>
          </cell>
        </row>
        <row r="47">
          <cell r="B47" t="str">
            <v>SmartPhone Asus ZC600KL (Zenfone 5 Selfie Pro Dualsim) - 4G</v>
          </cell>
          <cell r="C47" t="str">
            <v>Zenfone 5 Selfie Pro Dualsim</v>
          </cell>
          <cell r="D47" t="str">
            <v>Smartphone</v>
          </cell>
          <cell r="E47" t="str">
            <v>Smart Premium</v>
          </cell>
          <cell r="F47" t="str">
            <v>Asus</v>
          </cell>
          <cell r="G47" t="str">
            <v>4G</v>
          </cell>
          <cell r="H47" t="str">
            <v>Nano Sim</v>
          </cell>
          <cell r="I47" t="str">
            <v>SMS + Dados</v>
          </cell>
          <cell r="J47" t="str">
            <v>Tirar de portfolio</v>
          </cell>
          <cell r="K47">
            <v>0</v>
          </cell>
          <cell r="L47">
            <v>0</v>
          </cell>
          <cell r="M47">
            <v>0</v>
          </cell>
          <cell r="N47">
            <v>1142.5652892561984</v>
          </cell>
          <cell r="O47">
            <v>1470.805768627403</v>
          </cell>
          <cell r="P47">
            <v>1594.9451148805638</v>
          </cell>
          <cell r="Q47">
            <v>1472.8204802400001</v>
          </cell>
          <cell r="R47" t="str">
            <v>não variou</v>
          </cell>
          <cell r="S47">
            <v>-2.0147116125970115</v>
          </cell>
          <cell r="T47">
            <v>-1.3679274831028345E-3</v>
          </cell>
          <cell r="U47" t="str">
            <v>SP</v>
          </cell>
          <cell r="V47" t="str">
            <v>SP</v>
          </cell>
          <cell r="W47" t="str">
            <v>SP</v>
          </cell>
          <cell r="X47" t="str">
            <v>SP</v>
          </cell>
          <cell r="Y47" t="str">
            <v>SP</v>
          </cell>
          <cell r="Z47">
            <v>0</v>
          </cell>
          <cell r="AA47">
            <v>0</v>
          </cell>
          <cell r="AB47">
            <v>1500</v>
          </cell>
          <cell r="AC47">
            <v>1608</v>
          </cell>
        </row>
        <row r="48">
          <cell r="B48" t="str">
            <v>SmartPhone Multilaser P9070 (MS40G Dualsim) - 3G</v>
          </cell>
          <cell r="C48" t="str">
            <v>MS40G Dualsim</v>
          </cell>
          <cell r="D48" t="str">
            <v>Smartphone</v>
          </cell>
          <cell r="E48" t="str">
            <v>Smart Entry</v>
          </cell>
          <cell r="F48" t="str">
            <v>Multilaser</v>
          </cell>
          <cell r="G48" t="str">
            <v>3G</v>
          </cell>
          <cell r="H48" t="str">
            <v>Micro Sim</v>
          </cell>
          <cell r="I48" t="str">
            <v>SMS + Dados</v>
          </cell>
          <cell r="J48" t="str">
            <v>Portfólio Vigente</v>
          </cell>
          <cell r="K48">
            <v>1237.5</v>
          </cell>
          <cell r="L48">
            <v>742.5</v>
          </cell>
          <cell r="M48">
            <v>495</v>
          </cell>
          <cell r="N48">
            <v>187.7685950413223</v>
          </cell>
          <cell r="O48">
            <v>231.60767999999996</v>
          </cell>
          <cell r="P48">
            <v>251.15589404409025</v>
          </cell>
          <cell r="Q48" t="str">
            <v>novo</v>
          </cell>
          <cell r="R48" t="str">
            <v>novo</v>
          </cell>
          <cell r="S48" t="str">
            <v>novo</v>
          </cell>
          <cell r="T48" t="str">
            <v>novo</v>
          </cell>
          <cell r="U48" t="str">
            <v>novo</v>
          </cell>
          <cell r="V48" t="str">
            <v>novo</v>
          </cell>
          <cell r="W48" t="str">
            <v>novo</v>
          </cell>
          <cell r="X48" t="str">
            <v>ok</v>
          </cell>
          <cell r="Y48" t="str">
            <v>novo</v>
          </cell>
          <cell r="Z48">
            <v>0</v>
          </cell>
          <cell r="AA48">
            <v>0</v>
          </cell>
          <cell r="AB48">
            <v>250</v>
          </cell>
          <cell r="AC48">
            <v>288</v>
          </cell>
        </row>
        <row r="49">
          <cell r="B49" t="str">
            <v>SmartPhone Multilaser P9074 (MS50X Dualsim) - 4G</v>
          </cell>
          <cell r="C49" t="str">
            <v>MS50X Dualsim</v>
          </cell>
          <cell r="D49" t="str">
            <v>Smartphone</v>
          </cell>
          <cell r="E49" t="str">
            <v>Smart Entry</v>
          </cell>
          <cell r="F49" t="str">
            <v>Multilaser</v>
          </cell>
          <cell r="G49" t="str">
            <v>4G</v>
          </cell>
          <cell r="H49" t="str">
            <v>Micro Sim</v>
          </cell>
          <cell r="I49" t="str">
            <v>SMS + Dados</v>
          </cell>
          <cell r="J49" t="str">
            <v>Portfólio Vigente</v>
          </cell>
          <cell r="K49">
            <v>272.25000000000006</v>
          </cell>
          <cell r="L49">
            <v>163.35000000000002</v>
          </cell>
          <cell r="M49">
            <v>108.90000000000003</v>
          </cell>
          <cell r="N49">
            <v>320.77134986225894</v>
          </cell>
          <cell r="O49">
            <v>395.66311999999994</v>
          </cell>
          <cell r="P49">
            <v>429.05798565865416</v>
          </cell>
          <cell r="Q49" t="str">
            <v>novo</v>
          </cell>
          <cell r="R49" t="str">
            <v>novo</v>
          </cell>
          <cell r="S49" t="str">
            <v>novo</v>
          </cell>
          <cell r="T49" t="str">
            <v>novo</v>
          </cell>
          <cell r="U49" t="str">
            <v>novo</v>
          </cell>
          <cell r="V49" t="str">
            <v>novo</v>
          </cell>
          <cell r="W49" t="str">
            <v>novo</v>
          </cell>
          <cell r="X49" t="str">
            <v>ok</v>
          </cell>
          <cell r="Y49" t="str">
            <v>novo</v>
          </cell>
          <cell r="Z49">
            <v>0</v>
          </cell>
          <cell r="AA49">
            <v>0</v>
          </cell>
          <cell r="AB49">
            <v>420</v>
          </cell>
          <cell r="AC49">
            <v>456</v>
          </cell>
        </row>
        <row r="50">
          <cell r="B50" t="str">
            <v>SmartPhone Samsung A530 (Galaxy A8 2018) - 4G</v>
          </cell>
          <cell r="C50" t="str">
            <v>Galaxy A8 2018</v>
          </cell>
          <cell r="D50" t="str">
            <v>Smartphone</v>
          </cell>
          <cell r="E50" t="str">
            <v>Smart Premium</v>
          </cell>
          <cell r="F50" t="str">
            <v>Samsung</v>
          </cell>
          <cell r="G50" t="str">
            <v>4G</v>
          </cell>
          <cell r="H50" t="str">
            <v>Nano Sim</v>
          </cell>
          <cell r="I50" t="str">
            <v>SMS + Dados</v>
          </cell>
          <cell r="J50" t="str">
            <v>Tirar de portfolio</v>
          </cell>
          <cell r="K50">
            <v>0</v>
          </cell>
          <cell r="L50">
            <v>0</v>
          </cell>
          <cell r="M50">
            <v>0</v>
          </cell>
          <cell r="N50">
            <v>1387.7368595041323</v>
          </cell>
          <cell r="O50">
            <v>1696.0649898048712</v>
          </cell>
          <cell r="P50">
            <v>1839.2167257636852</v>
          </cell>
          <cell r="Q50">
            <v>1677.0717371929827</v>
          </cell>
          <cell r="R50" t="str">
            <v>não variou</v>
          </cell>
          <cell r="S50">
            <v>18.993252611888465</v>
          </cell>
          <cell r="T50">
            <v>1.1325247567333423E-2</v>
          </cell>
          <cell r="U50" t="str">
            <v>SP</v>
          </cell>
          <cell r="V50" t="str">
            <v>SP</v>
          </cell>
          <cell r="W50" t="str">
            <v>SP</v>
          </cell>
          <cell r="X50" t="str">
            <v>SP</v>
          </cell>
          <cell r="Y50" t="str">
            <v>SP</v>
          </cell>
          <cell r="Z50">
            <v>0</v>
          </cell>
          <cell r="AA50">
            <v>0</v>
          </cell>
          <cell r="AB50">
            <v>1800</v>
          </cell>
          <cell r="AC50">
            <v>1872</v>
          </cell>
        </row>
        <row r="51">
          <cell r="B51" t="str">
            <v>SmartPhone Samsung A105M (Galaxy A10 32GB Dualsim) - 4G</v>
          </cell>
          <cell r="C51" t="str">
            <v>Galaxy A10 32GB Dualsim</v>
          </cell>
          <cell r="D51" t="str">
            <v>Smartphone</v>
          </cell>
          <cell r="E51" t="str">
            <v>Smart Mid</v>
          </cell>
          <cell r="F51" t="str">
            <v>Samsung</v>
          </cell>
          <cell r="G51" t="str">
            <v>4G</v>
          </cell>
          <cell r="H51" t="str">
            <v>Nano Sim</v>
          </cell>
          <cell r="I51" t="str">
            <v>SMS + Dados</v>
          </cell>
          <cell r="J51" t="str">
            <v>Portfólio Vigente</v>
          </cell>
          <cell r="K51">
            <v>2000</v>
          </cell>
          <cell r="L51">
            <v>1200</v>
          </cell>
          <cell r="M51">
            <v>800</v>
          </cell>
          <cell r="N51">
            <v>598.51239669421489</v>
          </cell>
          <cell r="O51">
            <v>731.49020655110712</v>
          </cell>
          <cell r="P51">
            <v>793.22964079101155</v>
          </cell>
          <cell r="Q51" t="str">
            <v>novo</v>
          </cell>
          <cell r="R51" t="str">
            <v>novo</v>
          </cell>
          <cell r="S51" t="str">
            <v>novo</v>
          </cell>
          <cell r="T51" t="str">
            <v>novo</v>
          </cell>
          <cell r="U51" t="str">
            <v>novo</v>
          </cell>
          <cell r="V51" t="str">
            <v>novo</v>
          </cell>
          <cell r="W51" t="str">
            <v>novo</v>
          </cell>
          <cell r="X51" t="str">
            <v>ok</v>
          </cell>
          <cell r="Y51" t="str">
            <v>novo</v>
          </cell>
          <cell r="Z51">
            <v>0</v>
          </cell>
          <cell r="AA51">
            <v>0</v>
          </cell>
          <cell r="AB51">
            <v>750</v>
          </cell>
          <cell r="AC51">
            <v>816</v>
          </cell>
        </row>
        <row r="52">
          <cell r="B52" t="str">
            <v>SmartPhone Samsung A305GT (Galaxy A30 Dualsim) - 4G</v>
          </cell>
          <cell r="C52" t="str">
            <v>Galaxy A30 Dualsim</v>
          </cell>
          <cell r="D52" t="str">
            <v>Smartphone</v>
          </cell>
          <cell r="E52" t="str">
            <v>Smart High</v>
          </cell>
          <cell r="F52" t="str">
            <v>Samsung</v>
          </cell>
          <cell r="G52" t="str">
            <v>4G</v>
          </cell>
          <cell r="H52" t="str">
            <v>Nano Sim</v>
          </cell>
          <cell r="I52" t="str">
            <v>SMS + Dados</v>
          </cell>
          <cell r="J52" t="str">
            <v>Portfólio Vigente</v>
          </cell>
          <cell r="K52">
            <v>400</v>
          </cell>
          <cell r="L52">
            <v>240</v>
          </cell>
          <cell r="M52">
            <v>160</v>
          </cell>
          <cell r="N52">
            <v>977.96143250688704</v>
          </cell>
          <cell r="O52">
            <v>1195.2454355410248</v>
          </cell>
          <cell r="P52">
            <v>1296.1268640376011</v>
          </cell>
          <cell r="Q52" t="str">
            <v>novo</v>
          </cell>
          <cell r="R52" t="str">
            <v>novo</v>
          </cell>
          <cell r="S52" t="str">
            <v>novo</v>
          </cell>
          <cell r="T52" t="str">
            <v>novo</v>
          </cell>
          <cell r="U52" t="str">
            <v>novo</v>
          </cell>
          <cell r="V52" t="str">
            <v>novo</v>
          </cell>
          <cell r="W52" t="str">
            <v>novo</v>
          </cell>
          <cell r="X52" t="str">
            <v>ok</v>
          </cell>
          <cell r="Y52" t="str">
            <v>novo</v>
          </cell>
          <cell r="Z52">
            <v>0</v>
          </cell>
          <cell r="AA52">
            <v>0</v>
          </cell>
          <cell r="AB52">
            <v>1150</v>
          </cell>
          <cell r="AC52">
            <v>1224</v>
          </cell>
        </row>
        <row r="53">
          <cell r="B53" t="str">
            <v>SmartPhone Samsung A505GT (Galaxy A50 64GB Dualsim) - 4G</v>
          </cell>
          <cell r="C53" t="str">
            <v>Galaxy A50 64GB Dualsim</v>
          </cell>
          <cell r="D53" t="str">
            <v>Smartphone</v>
          </cell>
          <cell r="E53" t="str">
            <v>Smart Premium</v>
          </cell>
          <cell r="F53" t="str">
            <v>Samsung</v>
          </cell>
          <cell r="G53" t="str">
            <v>4G</v>
          </cell>
          <cell r="H53" t="str">
            <v>Nano Sim</v>
          </cell>
          <cell r="I53" t="str">
            <v>SMS + Dados</v>
          </cell>
          <cell r="J53" t="str">
            <v>Portfólio Vigente</v>
          </cell>
          <cell r="K53">
            <v>660</v>
          </cell>
          <cell r="L53">
            <v>396</v>
          </cell>
          <cell r="M53">
            <v>264</v>
          </cell>
          <cell r="N53">
            <v>1310.4683195592286</v>
          </cell>
          <cell r="O53">
            <v>1601.6288836249732</v>
          </cell>
          <cell r="P53">
            <v>1736.8099978103851</v>
          </cell>
          <cell r="Q53" t="str">
            <v>novo</v>
          </cell>
          <cell r="R53" t="str">
            <v>novo</v>
          </cell>
          <cell r="S53" t="str">
            <v>novo</v>
          </cell>
          <cell r="T53" t="str">
            <v>novo</v>
          </cell>
          <cell r="U53" t="str">
            <v>novo</v>
          </cell>
          <cell r="V53" t="str">
            <v>novo</v>
          </cell>
          <cell r="W53" t="str">
            <v>novo</v>
          </cell>
          <cell r="X53" t="str">
            <v>ok</v>
          </cell>
          <cell r="Y53" t="str">
            <v>novo</v>
          </cell>
          <cell r="Z53">
            <v>0</v>
          </cell>
          <cell r="AA53">
            <v>0</v>
          </cell>
          <cell r="AB53">
            <v>1620</v>
          </cell>
          <cell r="AC53">
            <v>1800</v>
          </cell>
        </row>
        <row r="54">
          <cell r="B54" t="str">
            <v>SmartPhone Samsung A750 (Galaxy A7 Dualsim) - 4G</v>
          </cell>
          <cell r="C54" t="str">
            <v>Galaxy A7 Dualsim</v>
          </cell>
          <cell r="D54" t="str">
            <v>Smartphone</v>
          </cell>
          <cell r="E54" t="str">
            <v>Smart High</v>
          </cell>
          <cell r="F54" t="str">
            <v>Samsung</v>
          </cell>
          <cell r="G54" t="str">
            <v>4G</v>
          </cell>
          <cell r="H54" t="str">
            <v>Nano Sim</v>
          </cell>
          <cell r="I54" t="str">
            <v>SMS + Dados</v>
          </cell>
          <cell r="J54" t="str">
            <v>Fora de portfolio</v>
          </cell>
          <cell r="K54">
            <v>0</v>
          </cell>
          <cell r="L54">
            <v>0</v>
          </cell>
          <cell r="M54">
            <v>0</v>
          </cell>
          <cell r="N54">
            <v>1389.3430334070538</v>
          </cell>
          <cell r="O54">
            <v>1698.0280242992183</v>
          </cell>
          <cell r="P54">
            <v>1841.3454448263133</v>
          </cell>
          <cell r="Q54">
            <v>1423.6556956521742</v>
          </cell>
          <cell r="R54" t="str">
            <v>subiu</v>
          </cell>
          <cell r="S54">
            <v>274.37232864704401</v>
          </cell>
          <cell r="T54">
            <v>0.19272379514581614</v>
          </cell>
          <cell r="U54">
            <v>1440</v>
          </cell>
          <cell r="V54">
            <v>1560</v>
          </cell>
          <cell r="W54" t="str">
            <v>nok</v>
          </cell>
          <cell r="X54" t="str">
            <v>ok</v>
          </cell>
          <cell r="Y54" t="str">
            <v>preço Jan VS AVP Fev mg negativa &lt; -2% e abs &lt; R$ -24</v>
          </cell>
          <cell r="Z54">
            <v>0</v>
          </cell>
          <cell r="AA54">
            <v>0</v>
          </cell>
          <cell r="AB54">
            <v>1720</v>
          </cell>
          <cell r="AC54">
            <v>1848</v>
          </cell>
        </row>
        <row r="55">
          <cell r="B55" t="str">
            <v>SmartPhone Samsung A750 128GB (Galaxy A7 128GB Dualsim) - 4G</v>
          </cell>
          <cell r="C55" t="str">
            <v>Galaxy A7 128GB Dualsim</v>
          </cell>
          <cell r="D55" t="str">
            <v>Smartphone</v>
          </cell>
          <cell r="E55" t="str">
            <v>Smart Premium</v>
          </cell>
          <cell r="F55" t="str">
            <v>Samsung</v>
          </cell>
          <cell r="G55" t="str">
            <v>4G</v>
          </cell>
          <cell r="H55" t="str">
            <v>Nano Sim</v>
          </cell>
          <cell r="I55" t="str">
            <v>SMS + Dados</v>
          </cell>
          <cell r="J55" t="str">
            <v>Fora de portfolio</v>
          </cell>
          <cell r="K55">
            <v>0</v>
          </cell>
          <cell r="L55">
            <v>0</v>
          </cell>
          <cell r="M55">
            <v>0</v>
          </cell>
          <cell r="N55">
            <v>1055.0699267760033</v>
          </cell>
          <cell r="O55">
            <v>1347.2528784362039</v>
          </cell>
          <cell r="P55">
            <v>1460.9640802374036</v>
          </cell>
          <cell r="Q55">
            <v>1359.6802602165358</v>
          </cell>
          <cell r="R55" t="str">
            <v>não variou</v>
          </cell>
          <cell r="S55">
            <v>-12.427381780331871</v>
          </cell>
          <cell r="T55">
            <v>-9.1399295436948892E-3</v>
          </cell>
          <cell r="U55">
            <v>1370</v>
          </cell>
          <cell r="V55">
            <v>1512</v>
          </cell>
          <cell r="W55" t="str">
            <v>ok</v>
          </cell>
          <cell r="X55" t="str">
            <v>ok</v>
          </cell>
          <cell r="Y55" t="str">
            <v>preço Jan VS AVP Fev perto de Mg zero (abs entre -24 e 24)</v>
          </cell>
          <cell r="Z55">
            <v>0</v>
          </cell>
          <cell r="AA55">
            <v>0</v>
          </cell>
          <cell r="AB55">
            <v>1360</v>
          </cell>
          <cell r="AC55">
            <v>1464</v>
          </cell>
        </row>
        <row r="56">
          <cell r="B56" t="str">
            <v>SmartPhone Samsung A920 (Galaxy A9 Dualsim) - 4G</v>
          </cell>
          <cell r="C56" t="str">
            <v>Galaxy A9 Dualsim</v>
          </cell>
          <cell r="D56" t="str">
            <v>Smartphone</v>
          </cell>
          <cell r="E56" t="str">
            <v>Smart Premium</v>
          </cell>
          <cell r="F56" t="str">
            <v>Samsung</v>
          </cell>
          <cell r="G56" t="str">
            <v>4G</v>
          </cell>
          <cell r="H56" t="str">
            <v>Nano Sim</v>
          </cell>
          <cell r="I56" t="str">
            <v>SMS + Dados</v>
          </cell>
          <cell r="J56" t="str">
            <v>Portfólio Vigente</v>
          </cell>
          <cell r="K56">
            <v>115.5</v>
          </cell>
          <cell r="L56">
            <v>69.3</v>
          </cell>
          <cell r="M56">
            <v>46.2</v>
          </cell>
          <cell r="N56">
            <v>1875.2677474041109</v>
          </cell>
          <cell r="O56">
            <v>2291.9157555697152</v>
          </cell>
          <cell r="P56">
            <v>2485.3586490044217</v>
          </cell>
          <cell r="Q56">
            <v>2332.5599858536584</v>
          </cell>
          <cell r="R56" t="str">
            <v>caiu</v>
          </cell>
          <cell r="S56">
            <v>-40.644230283943216</v>
          </cell>
          <cell r="T56">
            <v>-1.7424730995318195E-2</v>
          </cell>
          <cell r="U56">
            <v>2350</v>
          </cell>
          <cell r="V56">
            <v>2568</v>
          </cell>
          <cell r="W56" t="str">
            <v>ok</v>
          </cell>
          <cell r="X56" t="str">
            <v>ok</v>
          </cell>
          <cell r="Y56" t="str">
            <v>preço Jan VS AVP Fev perto de Mg zero (abs entre -24 e 24)</v>
          </cell>
          <cell r="Z56">
            <v>0</v>
          </cell>
          <cell r="AA56">
            <v>0</v>
          </cell>
          <cell r="AB56">
            <v>2310</v>
          </cell>
          <cell r="AC56">
            <v>2496</v>
          </cell>
        </row>
        <row r="57">
          <cell r="B57" t="str">
            <v>SmartPhone Samsung G9600 (Galaxy S9 Dualsim) - 4G</v>
          </cell>
          <cell r="C57" t="str">
            <v>Galaxy S9 Dualsim</v>
          </cell>
          <cell r="D57" t="str">
            <v>Smartphone</v>
          </cell>
          <cell r="E57" t="str">
            <v>Smart Premium</v>
          </cell>
          <cell r="F57" t="str">
            <v>Samsung</v>
          </cell>
          <cell r="G57" t="str">
            <v>4G</v>
          </cell>
          <cell r="H57" t="str">
            <v>Nano Sim</v>
          </cell>
          <cell r="I57" t="str">
            <v>SMS + Dados</v>
          </cell>
          <cell r="J57" t="str">
            <v>Fora de portfolio</v>
          </cell>
          <cell r="K57">
            <v>0</v>
          </cell>
          <cell r="L57">
            <v>0</v>
          </cell>
          <cell r="M57">
            <v>0</v>
          </cell>
          <cell r="N57">
            <v>2151.3057922634653</v>
          </cell>
          <cell r="O57">
            <v>2845.5796201759194</v>
          </cell>
          <cell r="P57">
            <v>3085.7530008457657</v>
          </cell>
          <cell r="Q57" t="str">
            <v>novo</v>
          </cell>
          <cell r="R57" t="str">
            <v>novo</v>
          </cell>
          <cell r="S57" t="str">
            <v>novo</v>
          </cell>
          <cell r="T57" t="str">
            <v>novo</v>
          </cell>
          <cell r="U57">
            <v>2910</v>
          </cell>
          <cell r="V57">
            <v>3072</v>
          </cell>
          <cell r="W57" t="str">
            <v>nok</v>
          </cell>
          <cell r="X57" t="str">
            <v>ok</v>
          </cell>
          <cell r="Y57" t="str">
            <v>preço Jan VS AVP Fev perto de Mg zero (abs entre -24 e 24)</v>
          </cell>
          <cell r="Z57">
            <v>0</v>
          </cell>
          <cell r="AA57">
            <v>0</v>
          </cell>
          <cell r="AB57">
            <v>2860</v>
          </cell>
          <cell r="AC57">
            <v>3072</v>
          </cell>
        </row>
        <row r="58">
          <cell r="B58" t="str">
            <v>SmartPhone Samsung G9650 (Galaxy S9 Plus Dualsim) - 4G</v>
          </cell>
          <cell r="C58" t="str">
            <v>Galaxy S9 Plus Dualsim</v>
          </cell>
          <cell r="D58" t="str">
            <v>Smartphone</v>
          </cell>
          <cell r="E58" t="str">
            <v>Smart Premium</v>
          </cell>
          <cell r="F58" t="str">
            <v>Samsung</v>
          </cell>
          <cell r="G58" t="str">
            <v>4G</v>
          </cell>
          <cell r="H58" t="str">
            <v>Nano Sim</v>
          </cell>
          <cell r="I58" t="str">
            <v>SMS + Dados</v>
          </cell>
          <cell r="J58" t="str">
            <v>Fora de portfolio</v>
          </cell>
          <cell r="K58">
            <v>0</v>
          </cell>
          <cell r="L58">
            <v>0</v>
          </cell>
          <cell r="M58">
            <v>0</v>
          </cell>
          <cell r="N58">
            <v>3017.5266072277254</v>
          </cell>
          <cell r="O58">
            <v>3792.1628745941352</v>
          </cell>
          <cell r="P58">
            <v>4112.2300311004265</v>
          </cell>
          <cell r="Q58" t="str">
            <v>novo</v>
          </cell>
          <cell r="R58" t="str">
            <v>novo</v>
          </cell>
          <cell r="S58" t="str">
            <v>novo</v>
          </cell>
          <cell r="T58" t="str">
            <v>novo</v>
          </cell>
          <cell r="U58">
            <v>3880</v>
          </cell>
          <cell r="V58">
            <v>4248</v>
          </cell>
          <cell r="W58" t="str">
            <v>ok</v>
          </cell>
          <cell r="X58" t="str">
            <v>ok</v>
          </cell>
          <cell r="Y58" t="str">
            <v>preço Jan VS AVP Fev perto de Mg zero (abs entre -24 e 24)</v>
          </cell>
          <cell r="Z58">
            <v>0</v>
          </cell>
          <cell r="AA58">
            <v>0</v>
          </cell>
          <cell r="AB58">
            <v>3810</v>
          </cell>
          <cell r="AC58">
            <v>4128</v>
          </cell>
        </row>
        <row r="59">
          <cell r="B59" t="str">
            <v>SmartPhone Samsung G970F (Galaxy S10E Dualsim) - 4G</v>
          </cell>
          <cell r="C59" t="str">
            <v>Galaxy S10E Dualsim</v>
          </cell>
          <cell r="D59" t="str">
            <v>Smartphone</v>
          </cell>
          <cell r="E59" t="str">
            <v>Smart Premium</v>
          </cell>
          <cell r="F59" t="str">
            <v>Samsung</v>
          </cell>
          <cell r="G59" t="str">
            <v>4G</v>
          </cell>
          <cell r="H59" t="str">
            <v>Nano Sim</v>
          </cell>
          <cell r="I59" t="str">
            <v>SMS + Dados</v>
          </cell>
          <cell r="J59" t="str">
            <v>Portfólio Vigente</v>
          </cell>
          <cell r="K59">
            <v>98</v>
          </cell>
          <cell r="L59">
            <v>59</v>
          </cell>
          <cell r="M59">
            <v>39</v>
          </cell>
          <cell r="N59">
            <v>2335.6251467837574</v>
          </cell>
          <cell r="O59">
            <v>2965.0504404698381</v>
          </cell>
          <cell r="P59">
            <v>3215.3074296242066</v>
          </cell>
          <cell r="Q59">
            <v>3049.65254</v>
          </cell>
          <cell r="R59" t="str">
            <v>caiu</v>
          </cell>
          <cell r="S59">
            <v>-84.602099530161922</v>
          </cell>
          <cell r="T59">
            <v>-2.7741553642751028E-2</v>
          </cell>
          <cell r="U59">
            <v>3070</v>
          </cell>
          <cell r="V59">
            <v>3273</v>
          </cell>
          <cell r="W59" t="str">
            <v>ok</v>
          </cell>
          <cell r="X59" t="str">
            <v>ok</v>
          </cell>
          <cell r="Y59" t="str">
            <v>preço Jan VS AVP Fev perto de Mg zero (abs entre -24 e 24)</v>
          </cell>
          <cell r="Z59">
            <v>0</v>
          </cell>
          <cell r="AA59">
            <v>0</v>
          </cell>
          <cell r="AB59">
            <v>3070</v>
          </cell>
          <cell r="AC59">
            <v>3264</v>
          </cell>
        </row>
        <row r="60">
          <cell r="B60" t="str">
            <v>SmartPhone Samsung G973F (Galaxy S10 Dualsim) - 4G</v>
          </cell>
          <cell r="C60" t="str">
            <v>Galaxy S10 Dualsim</v>
          </cell>
          <cell r="D60" t="str">
            <v>Smartphone</v>
          </cell>
          <cell r="E60" t="str">
            <v>Smart Premium</v>
          </cell>
          <cell r="F60" t="str">
            <v>Samsung</v>
          </cell>
          <cell r="G60" t="str">
            <v>4G</v>
          </cell>
          <cell r="H60" t="str">
            <v>Nano Sim</v>
          </cell>
          <cell r="I60" t="str">
            <v>SMS + Dados</v>
          </cell>
          <cell r="J60" t="str">
            <v>Portfólio Vigente</v>
          </cell>
          <cell r="K60">
            <v>59</v>
          </cell>
          <cell r="L60">
            <v>35</v>
          </cell>
          <cell r="M60">
            <v>23</v>
          </cell>
          <cell r="N60">
            <v>2859.1963383407992</v>
          </cell>
          <cell r="O60">
            <v>3616.0654344079094</v>
          </cell>
          <cell r="P60">
            <v>3921.2695671432402</v>
          </cell>
          <cell r="Q60">
            <v>3682.6538969999997</v>
          </cell>
          <cell r="R60" t="str">
            <v>caiu</v>
          </cell>
          <cell r="S60">
            <v>-66.588462592090309</v>
          </cell>
          <cell r="T60">
            <v>-1.808165101975379E-2</v>
          </cell>
          <cell r="U60">
            <v>3700</v>
          </cell>
          <cell r="V60">
            <v>3969</v>
          </cell>
          <cell r="W60" t="str">
            <v>ok</v>
          </cell>
          <cell r="X60" t="str">
            <v>ok</v>
          </cell>
          <cell r="Y60" t="str">
            <v>preço Jan VS AVP Fev perto de Mg zero (abs entre -24 e 24)</v>
          </cell>
          <cell r="Z60">
            <v>0</v>
          </cell>
          <cell r="AA60">
            <v>0</v>
          </cell>
          <cell r="AB60">
            <v>3620</v>
          </cell>
          <cell r="AC60">
            <v>3936</v>
          </cell>
        </row>
        <row r="61">
          <cell r="B61" t="str">
            <v>SmartPhone Samsung G950 (Galaxy S8) - 4G</v>
          </cell>
          <cell r="C61" t="str">
            <v>Galaxy S8</v>
          </cell>
          <cell r="D61" t="str">
            <v>Smartphone</v>
          </cell>
          <cell r="E61" t="str">
            <v>Smart Premium</v>
          </cell>
          <cell r="F61" t="str">
            <v>Samsung</v>
          </cell>
          <cell r="G61" t="str">
            <v>4G</v>
          </cell>
          <cell r="H61" t="str">
            <v>Nano Sim</v>
          </cell>
          <cell r="I61" t="str">
            <v>SMS + Dados</v>
          </cell>
          <cell r="J61" t="str">
            <v>Tirar de portfolio</v>
          </cell>
          <cell r="K61">
            <v>0</v>
          </cell>
          <cell r="L61">
            <v>0</v>
          </cell>
          <cell r="M61">
            <v>0</v>
          </cell>
          <cell r="N61">
            <v>2522.7990625385464</v>
          </cell>
          <cell r="O61">
            <v>3083.3159305238132</v>
          </cell>
          <cell r="P61">
            <v>3343.5547955538195</v>
          </cell>
          <cell r="Q61">
            <v>3091.3931088888894</v>
          </cell>
          <cell r="R61" t="str">
            <v>não variou</v>
          </cell>
          <cell r="S61">
            <v>-8.077178365076179</v>
          </cell>
          <cell r="T61">
            <v>-2.6127956169182519E-3</v>
          </cell>
          <cell r="U61" t="str">
            <v>SP</v>
          </cell>
          <cell r="V61" t="str">
            <v>SP</v>
          </cell>
          <cell r="W61" t="str">
            <v>SP</v>
          </cell>
          <cell r="X61" t="str">
            <v>SP</v>
          </cell>
          <cell r="Y61" t="str">
            <v>SP</v>
          </cell>
          <cell r="Z61">
            <v>0</v>
          </cell>
          <cell r="AA61">
            <v>0</v>
          </cell>
          <cell r="AB61">
            <v>3200</v>
          </cell>
          <cell r="AC61">
            <v>3384</v>
          </cell>
        </row>
        <row r="62">
          <cell r="B62" t="str">
            <v>SmartPhone Samsung G975F 128GB (Galaxy S10+ 128GB Dualsim) - 4G</v>
          </cell>
          <cell r="C62" t="str">
            <v>Galaxy S10+ 128GB Dualsim</v>
          </cell>
          <cell r="D62" t="str">
            <v>Smartphone</v>
          </cell>
          <cell r="E62" t="str">
            <v>Smart Premium</v>
          </cell>
          <cell r="F62" t="str">
            <v>Samsung</v>
          </cell>
          <cell r="G62" t="str">
            <v>4G</v>
          </cell>
          <cell r="H62" t="str">
            <v>Nano Sim</v>
          </cell>
          <cell r="I62" t="str">
            <v>SMS + Dados</v>
          </cell>
          <cell r="J62" t="str">
            <v>Portfólio Vigente</v>
          </cell>
          <cell r="K62">
            <v>29</v>
          </cell>
          <cell r="L62">
            <v>18</v>
          </cell>
          <cell r="M62">
            <v>12</v>
          </cell>
          <cell r="N62">
            <v>3601.6774212759051</v>
          </cell>
          <cell r="O62">
            <v>4441.7551491028471</v>
          </cell>
          <cell r="P62">
            <v>4816.6493684400584</v>
          </cell>
          <cell r="Q62">
            <v>4437.9020730000002</v>
          </cell>
          <cell r="R62" t="str">
            <v>não variou</v>
          </cell>
          <cell r="S62">
            <v>3.8530761028468987</v>
          </cell>
          <cell r="T62">
            <v>8.6822017238479487E-4</v>
          </cell>
          <cell r="U62">
            <v>4450</v>
          </cell>
          <cell r="V62">
            <v>4872</v>
          </cell>
          <cell r="W62" t="str">
            <v>ok</v>
          </cell>
          <cell r="X62" t="str">
            <v>ok</v>
          </cell>
          <cell r="Y62" t="str">
            <v>preço Jan VS AVP Fev perto de Mg zero (abs entre -24 e 24)</v>
          </cell>
          <cell r="Z62">
            <v>0</v>
          </cell>
          <cell r="AA62">
            <v>0</v>
          </cell>
          <cell r="AB62">
            <v>4450</v>
          </cell>
          <cell r="AC62">
            <v>4848</v>
          </cell>
        </row>
        <row r="63">
          <cell r="B63" t="str">
            <v>SmartPhone Samsung G975F 512GB (Galaxy S10+ 512GB Dualsim) - 4G</v>
          </cell>
          <cell r="C63" t="str">
            <v>Galaxy S10+ 512GB Dualsim</v>
          </cell>
          <cell r="D63" t="str">
            <v>Smartphone</v>
          </cell>
          <cell r="E63" t="str">
            <v>Smart Premium</v>
          </cell>
          <cell r="F63" t="str">
            <v>Samsung</v>
          </cell>
          <cell r="G63" t="str">
            <v>4G</v>
          </cell>
          <cell r="H63" t="str">
            <v>Nano Sim</v>
          </cell>
          <cell r="I63" t="str">
            <v>SMS + Dados</v>
          </cell>
          <cell r="J63" t="str">
            <v>Portfólio Vigente</v>
          </cell>
          <cell r="K63">
            <v>10</v>
          </cell>
          <cell r="L63">
            <v>6</v>
          </cell>
          <cell r="M63">
            <v>4</v>
          </cell>
          <cell r="N63">
            <v>4511.5912750341558</v>
          </cell>
          <cell r="O63">
            <v>5557.5018031637628</v>
          </cell>
          <cell r="P63">
            <v>6026.5675733431581</v>
          </cell>
          <cell r="Q63">
            <v>5517.6853380000002</v>
          </cell>
          <cell r="R63" t="str">
            <v>subiu</v>
          </cell>
          <cell r="S63">
            <v>39.816465163762587</v>
          </cell>
          <cell r="T63">
            <v>7.2161536449983381E-3</v>
          </cell>
          <cell r="U63">
            <v>5530</v>
          </cell>
          <cell r="V63">
            <v>6048</v>
          </cell>
          <cell r="W63" t="str">
            <v>ok</v>
          </cell>
          <cell r="X63" t="str">
            <v>ok</v>
          </cell>
          <cell r="Y63" t="str">
            <v>preço Jan VS AVP Fev perto de Mg zero (abs entre -24 e 24)</v>
          </cell>
          <cell r="Z63">
            <v>0</v>
          </cell>
          <cell r="AA63">
            <v>0</v>
          </cell>
          <cell r="AB63">
            <v>5560</v>
          </cell>
          <cell r="AC63">
            <v>6048</v>
          </cell>
        </row>
        <row r="64">
          <cell r="B64" t="str">
            <v>SmartPhone Samsung J105M (Galaxy J1 Mini Dualsim) - 4G</v>
          </cell>
          <cell r="C64" t="str">
            <v>Galaxy J1 Mini</v>
          </cell>
          <cell r="D64" t="str">
            <v>Smartphone</v>
          </cell>
          <cell r="E64" t="str">
            <v>Smart Low</v>
          </cell>
          <cell r="F64" t="str">
            <v>Samsung</v>
          </cell>
          <cell r="G64" t="str">
            <v>4G</v>
          </cell>
          <cell r="H64" t="str">
            <v>Micro Sim</v>
          </cell>
          <cell r="I64" t="str">
            <v>SMS + Dados</v>
          </cell>
          <cell r="J64" t="str">
            <v>Fora de portfolio</v>
          </cell>
          <cell r="K64">
            <v>0</v>
          </cell>
          <cell r="L64">
            <v>0</v>
          </cell>
          <cell r="M64">
            <v>0</v>
          </cell>
          <cell r="N64">
            <v>323.20337623016411</v>
          </cell>
          <cell r="O64">
            <v>395.0128781666773</v>
          </cell>
          <cell r="P64">
            <v>428.35286193826192</v>
          </cell>
          <cell r="Q64" t="str">
            <v>novo</v>
          </cell>
          <cell r="R64" t="str">
            <v>novo</v>
          </cell>
          <cell r="S64" t="str">
            <v>novo</v>
          </cell>
          <cell r="T64" t="str">
            <v>novo</v>
          </cell>
          <cell r="U64" t="str">
            <v>novo</v>
          </cell>
          <cell r="V64" t="str">
            <v>novo</v>
          </cell>
          <cell r="W64" t="str">
            <v>novo</v>
          </cell>
          <cell r="X64" t="str">
            <v>ok</v>
          </cell>
          <cell r="Y64" t="str">
            <v>novo</v>
          </cell>
          <cell r="Z64">
            <v>0</v>
          </cell>
          <cell r="AA64">
            <v>0</v>
          </cell>
          <cell r="AB64">
            <v>410</v>
          </cell>
          <cell r="AC64">
            <v>456</v>
          </cell>
        </row>
        <row r="65">
          <cell r="B65" t="str">
            <v>SmartPhone Samsung J260G (Galaxy J2 Core Dualsim_ - 4G</v>
          </cell>
          <cell r="C65" t="str">
            <v>Galaxy J2 Core Dualsim</v>
          </cell>
          <cell r="D65" t="str">
            <v>Smartphone</v>
          </cell>
          <cell r="E65" t="str">
            <v>Smart Mid</v>
          </cell>
          <cell r="F65" t="str">
            <v>Samsung</v>
          </cell>
          <cell r="G65" t="str">
            <v>4G</v>
          </cell>
          <cell r="H65" t="str">
            <v>Micro Sim</v>
          </cell>
          <cell r="I65" t="str">
            <v>SMS + Dados</v>
          </cell>
          <cell r="J65" t="str">
            <v>Fora de portfolio</v>
          </cell>
          <cell r="K65">
            <v>800</v>
          </cell>
          <cell r="L65">
            <v>480</v>
          </cell>
          <cell r="M65">
            <v>320</v>
          </cell>
          <cell r="N65">
            <v>451.99883402216255</v>
          </cell>
          <cell r="O65">
            <v>552.42418082887991</v>
          </cell>
          <cell r="P65">
            <v>599.05003593858169</v>
          </cell>
          <cell r="Q65">
            <v>555.2328360107482</v>
          </cell>
          <cell r="R65" t="str">
            <v>não variou</v>
          </cell>
          <cell r="S65">
            <v>-2.8086551818682892</v>
          </cell>
          <cell r="T65">
            <v>-5.0585177959718494E-3</v>
          </cell>
          <cell r="U65">
            <v>570</v>
          </cell>
          <cell r="V65">
            <v>624</v>
          </cell>
          <cell r="W65" t="str">
            <v>ok</v>
          </cell>
          <cell r="X65" t="str">
            <v>ok</v>
          </cell>
          <cell r="Y65" t="str">
            <v>preço Jan VS AVP Fev perto de Mg zero (abs entre -24 e 24)</v>
          </cell>
          <cell r="Z65">
            <v>0</v>
          </cell>
          <cell r="AA65">
            <v>0</v>
          </cell>
          <cell r="AB65">
            <v>570</v>
          </cell>
          <cell r="AC65">
            <v>648</v>
          </cell>
        </row>
        <row r="66">
          <cell r="B66" t="str">
            <v>SmartPhone Samsung J410 (Galaxy J4 Core Dualsim) - 4G</v>
          </cell>
          <cell r="C66" t="str">
            <v>Galaxy J4 Core Dualsim</v>
          </cell>
          <cell r="D66" t="str">
            <v>Smartphone</v>
          </cell>
          <cell r="E66" t="str">
            <v>Smart Mid</v>
          </cell>
          <cell r="F66" t="str">
            <v>Samsung</v>
          </cell>
          <cell r="G66" t="str">
            <v>4G</v>
          </cell>
          <cell r="H66" t="str">
            <v>Nano Sim</v>
          </cell>
          <cell r="I66" t="str">
            <v>SMS + Dados</v>
          </cell>
          <cell r="J66" t="str">
            <v>Portfólio Vigente</v>
          </cell>
          <cell r="K66">
            <v>1468.5</v>
          </cell>
          <cell r="L66">
            <v>881.1</v>
          </cell>
          <cell r="M66">
            <v>587.4</v>
          </cell>
          <cell r="N66">
            <v>515.00314878859172</v>
          </cell>
          <cell r="O66">
            <v>629.42682852115911</v>
          </cell>
          <cell r="P66">
            <v>682.55188192622984</v>
          </cell>
          <cell r="Q66">
            <v>619.56558450665557</v>
          </cell>
          <cell r="R66" t="str">
            <v>não variou</v>
          </cell>
          <cell r="S66">
            <v>9.8612440145035407</v>
          </cell>
          <cell r="T66">
            <v>1.591638441692303E-2</v>
          </cell>
          <cell r="U66">
            <v>640</v>
          </cell>
          <cell r="V66">
            <v>696</v>
          </cell>
          <cell r="W66" t="str">
            <v>ok</v>
          </cell>
          <cell r="X66" t="str">
            <v>ok</v>
          </cell>
          <cell r="Y66" t="str">
            <v>preço Jan VS AVP Fev perto de Mg zero (abs entre -24 e 24)</v>
          </cell>
          <cell r="Z66">
            <v>0</v>
          </cell>
          <cell r="AA66">
            <v>0</v>
          </cell>
          <cell r="AB66">
            <v>650</v>
          </cell>
          <cell r="AC66">
            <v>744</v>
          </cell>
        </row>
        <row r="67">
          <cell r="B67" t="str">
            <v>SmartPhone Samsung J415 (Galaxy J4 Plus Dualsim) - 4G</v>
          </cell>
          <cell r="C67" t="str">
            <v>Galaxy J4 Plus Dualsim</v>
          </cell>
          <cell r="D67" t="str">
            <v>Smartphone</v>
          </cell>
          <cell r="E67" t="str">
            <v>Smart Mid</v>
          </cell>
          <cell r="F67" t="str">
            <v>Samsung</v>
          </cell>
          <cell r="G67" t="str">
            <v>4G</v>
          </cell>
          <cell r="H67" t="str">
            <v>Nano Sim</v>
          </cell>
          <cell r="I67" t="str">
            <v>SMS + Dados</v>
          </cell>
          <cell r="J67" t="str">
            <v>Fora de portfolio</v>
          </cell>
          <cell r="K67">
            <v>0</v>
          </cell>
          <cell r="L67">
            <v>0</v>
          </cell>
          <cell r="M67">
            <v>0</v>
          </cell>
          <cell r="N67">
            <v>608.14552023418037</v>
          </cell>
          <cell r="O67">
            <v>743.26362271909647</v>
          </cell>
          <cell r="P67">
            <v>805.99676001445232</v>
          </cell>
          <cell r="Q67">
            <v>748.51431659104492</v>
          </cell>
          <cell r="R67" t="str">
            <v>não variou</v>
          </cell>
          <cell r="S67">
            <v>-5.2506938719484424</v>
          </cell>
          <cell r="T67">
            <v>-7.0148208999684224E-3</v>
          </cell>
          <cell r="U67">
            <v>770</v>
          </cell>
          <cell r="V67">
            <v>840</v>
          </cell>
          <cell r="W67" t="str">
            <v>ok</v>
          </cell>
          <cell r="X67" t="str">
            <v>ok</v>
          </cell>
          <cell r="Y67" t="str">
            <v>preço Jan VS AVP Fev perto de Mg zero (abs entre -24 e 24)</v>
          </cell>
          <cell r="Z67">
            <v>0</v>
          </cell>
          <cell r="AA67">
            <v>0</v>
          </cell>
          <cell r="AB67">
            <v>760</v>
          </cell>
          <cell r="AC67">
            <v>888</v>
          </cell>
        </row>
        <row r="68">
          <cell r="B68" t="str">
            <v>SmartPhone Samsung J610 (Galaxy J6 Plus Dualsim) - 4G</v>
          </cell>
          <cell r="C68" t="str">
            <v>Galaxy J6 Plus Dualsim</v>
          </cell>
          <cell r="D68" t="str">
            <v>Smartphone</v>
          </cell>
          <cell r="E68" t="str">
            <v>Smart High</v>
          </cell>
          <cell r="F68" t="str">
            <v>Samsung</v>
          </cell>
          <cell r="G68" t="str">
            <v>4G</v>
          </cell>
          <cell r="H68" t="str">
            <v>Nano Sim</v>
          </cell>
          <cell r="I68" t="str">
            <v>SMS + Dados</v>
          </cell>
          <cell r="J68" t="str">
            <v>Portfólio Vigente</v>
          </cell>
          <cell r="K68">
            <v>1485</v>
          </cell>
          <cell r="L68">
            <v>891</v>
          </cell>
          <cell r="M68">
            <v>594</v>
          </cell>
          <cell r="N68">
            <v>689.9030349136093</v>
          </cell>
          <cell r="O68">
            <v>843.18606648180344</v>
          </cell>
          <cell r="P68">
            <v>914.35288489896845</v>
          </cell>
          <cell r="Q68">
            <v>881.15621501503006</v>
          </cell>
          <cell r="R68" t="str">
            <v>caiu</v>
          </cell>
          <cell r="S68">
            <v>-37.97014853322662</v>
          </cell>
          <cell r="T68">
            <v>-4.3091279260373774E-2</v>
          </cell>
          <cell r="U68">
            <v>900</v>
          </cell>
          <cell r="V68">
            <v>984</v>
          </cell>
          <cell r="W68" t="str">
            <v>ok</v>
          </cell>
          <cell r="X68" t="str">
            <v>ok</v>
          </cell>
          <cell r="Y68" t="str">
            <v>preço Jan VS AVP Fev com margem &gt; 5% e abs &gt; R$24,00</v>
          </cell>
          <cell r="Z68">
            <v>0</v>
          </cell>
          <cell r="AA68">
            <v>0</v>
          </cell>
          <cell r="AB68">
            <v>870</v>
          </cell>
          <cell r="AC68">
            <v>936</v>
          </cell>
        </row>
        <row r="69">
          <cell r="B69" t="str">
            <v>SmartPhone Samsung J810 (Galaxy J8 Dualsim) - 4G</v>
          </cell>
          <cell r="C69" t="str">
            <v>Galaxy J8 Dualsim</v>
          </cell>
          <cell r="D69" t="str">
            <v>Smartphone</v>
          </cell>
          <cell r="E69" t="str">
            <v>Smart High</v>
          </cell>
          <cell r="F69" t="str">
            <v>Samsung</v>
          </cell>
          <cell r="G69" t="str">
            <v>4G</v>
          </cell>
          <cell r="H69" t="str">
            <v>Nano Sim</v>
          </cell>
          <cell r="I69" t="str">
            <v>SMS + Dados</v>
          </cell>
          <cell r="J69" t="str">
            <v>Portfólio Vigente</v>
          </cell>
          <cell r="K69">
            <v>288.75</v>
          </cell>
          <cell r="L69">
            <v>173.25</v>
          </cell>
          <cell r="M69">
            <v>115.5</v>
          </cell>
          <cell r="N69">
            <v>981.55116610398284</v>
          </cell>
          <cell r="O69">
            <v>1199.6327381013502</v>
          </cell>
          <cell r="P69">
            <v>1300.8844648951392</v>
          </cell>
          <cell r="Q69">
            <v>1222.8561188731614</v>
          </cell>
          <cell r="R69" t="str">
            <v>caiu</v>
          </cell>
          <cell r="S69">
            <v>-23.223380771811208</v>
          </cell>
          <cell r="T69">
            <v>-1.8991098309432436E-2</v>
          </cell>
          <cell r="U69">
            <v>1240</v>
          </cell>
          <cell r="V69">
            <v>1344</v>
          </cell>
          <cell r="W69" t="str">
            <v>ok</v>
          </cell>
          <cell r="X69" t="str">
            <v>ok</v>
          </cell>
          <cell r="Y69" t="str">
            <v>preço Jan VS AVP Fev perto de Mg zero (abs entre -24 e 24)</v>
          </cell>
          <cell r="Z69">
            <v>0</v>
          </cell>
          <cell r="AA69">
            <v>0</v>
          </cell>
          <cell r="AB69">
            <v>1220</v>
          </cell>
          <cell r="AC69">
            <v>1416</v>
          </cell>
        </row>
        <row r="70">
          <cell r="B70" t="str">
            <v>SmartPhone Samsung N9600 (Galaxy Note 9) - 4G</v>
          </cell>
          <cell r="C70" t="str">
            <v>Galaxy Note 9</v>
          </cell>
          <cell r="D70" t="str">
            <v>Smartphone</v>
          </cell>
          <cell r="E70" t="str">
            <v>Smart Premium</v>
          </cell>
          <cell r="F70" t="str">
            <v>Samsung</v>
          </cell>
          <cell r="G70" t="str">
            <v>4G</v>
          </cell>
          <cell r="H70" t="str">
            <v>Nano Sim</v>
          </cell>
          <cell r="I70" t="str">
            <v>SMS + Dados</v>
          </cell>
          <cell r="J70" t="str">
            <v>Portfólio Vigente</v>
          </cell>
          <cell r="K70">
            <v>132</v>
          </cell>
          <cell r="L70">
            <v>79.2</v>
          </cell>
          <cell r="M70">
            <v>52.800000000000004</v>
          </cell>
          <cell r="N70">
            <v>3388.7611631247541</v>
          </cell>
          <cell r="O70">
            <v>4215.9694699484571</v>
          </cell>
          <cell r="P70">
            <v>4571.8068653314704</v>
          </cell>
          <cell r="Q70">
            <v>4279.7279570745031</v>
          </cell>
          <cell r="R70" t="str">
            <v>caiu</v>
          </cell>
          <cell r="S70">
            <v>-63.75848712604602</v>
          </cell>
          <cell r="T70">
            <v>-1.4897789711294981E-2</v>
          </cell>
          <cell r="U70">
            <v>4290</v>
          </cell>
          <cell r="V70">
            <v>4680</v>
          </cell>
          <cell r="W70" t="str">
            <v>ok</v>
          </cell>
          <cell r="X70" t="str">
            <v>ok</v>
          </cell>
          <cell r="Y70" t="str">
            <v>preço Jan VS AVP Fev perto de Mg zero (abs entre -24 e 24)</v>
          </cell>
          <cell r="Z70">
            <v>0</v>
          </cell>
          <cell r="AA70">
            <v>0</v>
          </cell>
          <cell r="AB70">
            <v>4250</v>
          </cell>
          <cell r="AC70">
            <v>4608</v>
          </cell>
        </row>
        <row r="71">
          <cell r="B71" t="str">
            <v>Tablet Apple Ipad 6ª Geração 128GB - 4G</v>
          </cell>
          <cell r="C71" t="str">
            <v>Ipad 6ª Geração 128GB</v>
          </cell>
          <cell r="D71" t="str">
            <v>Tablet</v>
          </cell>
          <cell r="E71" t="str">
            <v>Tablet</v>
          </cell>
          <cell r="F71" t="str">
            <v>Apple</v>
          </cell>
          <cell r="G71" t="str">
            <v>4G</v>
          </cell>
          <cell r="H71" t="str">
            <v>Nano Sim</v>
          </cell>
          <cell r="I71" t="str">
            <v>Dados</v>
          </cell>
          <cell r="J71" t="str">
            <v>Portfólio Vigente</v>
          </cell>
          <cell r="K71">
            <v>20</v>
          </cell>
          <cell r="L71">
            <v>12</v>
          </cell>
          <cell r="M71">
            <v>8</v>
          </cell>
          <cell r="N71">
            <v>2783.5772177281974</v>
          </cell>
          <cell r="O71">
            <v>3506.1514747504125</v>
          </cell>
          <cell r="P71">
            <v>3802.0786197372445</v>
          </cell>
          <cell r="Q71">
            <v>3553.0412807873759</v>
          </cell>
          <cell r="R71" t="str">
            <v>caiu</v>
          </cell>
          <cell r="S71">
            <v>-46.889806036963364</v>
          </cell>
          <cell r="T71">
            <v>-1.3197090135291727E-2</v>
          </cell>
          <cell r="U71">
            <v>3570</v>
          </cell>
          <cell r="V71">
            <v>3888</v>
          </cell>
          <cell r="W71" t="str">
            <v>ok</v>
          </cell>
          <cell r="X71" t="str">
            <v>ok</v>
          </cell>
          <cell r="Y71" t="str">
            <v>preço Jan VS AVP Fev perto de Mg zero (abs entre -24 e 24)</v>
          </cell>
          <cell r="Z71">
            <v>0</v>
          </cell>
          <cell r="AA71">
            <v>0</v>
          </cell>
          <cell r="AB71">
            <v>3540</v>
          </cell>
          <cell r="AC71">
            <v>3840</v>
          </cell>
        </row>
        <row r="72">
          <cell r="B72" t="str">
            <v>Tablet Positivo T1075 - 4G</v>
          </cell>
          <cell r="C72" t="str">
            <v>Tablet Positivo T1075 - 4G</v>
          </cell>
          <cell r="D72" t="str">
            <v>Tablet</v>
          </cell>
          <cell r="E72" t="str">
            <v>Tablet</v>
          </cell>
          <cell r="F72" t="str">
            <v>Positivo</v>
          </cell>
          <cell r="G72" t="str">
            <v>4G</v>
          </cell>
          <cell r="H72" t="str">
            <v>Micro Sim</v>
          </cell>
          <cell r="I72" t="str">
            <v>Dados</v>
          </cell>
          <cell r="J72" t="str">
            <v>Fora de portfolio</v>
          </cell>
          <cell r="K72">
            <v>0</v>
          </cell>
          <cell r="L72">
            <v>0</v>
          </cell>
          <cell r="M72">
            <v>0</v>
          </cell>
          <cell r="N72">
            <v>778.29723068000567</v>
          </cell>
          <cell r="O72">
            <v>932.49679450042265</v>
          </cell>
          <cell r="P72">
            <v>1011.2016411372972</v>
          </cell>
          <cell r="Q72">
            <v>916.72460040999306</v>
          </cell>
          <cell r="R72" t="str">
            <v>não variou</v>
          </cell>
          <cell r="S72">
            <v>15.772194090429593</v>
          </cell>
          <cell r="T72">
            <v>1.7204942556767525E-2</v>
          </cell>
          <cell r="U72">
            <v>940</v>
          </cell>
          <cell r="V72">
            <v>1032</v>
          </cell>
          <cell r="W72" t="str">
            <v>ok</v>
          </cell>
          <cell r="X72" t="str">
            <v>ok</v>
          </cell>
          <cell r="Y72" t="str">
            <v>preço Jan VS AVP Fev perto de Mg zero (abs entre -24 e 24)</v>
          </cell>
          <cell r="Z72">
            <v>0</v>
          </cell>
          <cell r="AA72">
            <v>0</v>
          </cell>
          <cell r="AB72">
            <v>950</v>
          </cell>
          <cell r="AC72">
            <v>1032</v>
          </cell>
        </row>
        <row r="73">
          <cell r="B73" t="str">
            <v>Tablet Samsung P205 (Galaxy Tab A 8'' Spen) - 4G</v>
          </cell>
          <cell r="C73" t="str">
            <v>Galaxy Tab A 8'' Spen</v>
          </cell>
          <cell r="D73" t="str">
            <v>Tablet</v>
          </cell>
          <cell r="E73" t="str">
            <v>Tablet</v>
          </cell>
          <cell r="F73" t="str">
            <v>Samsung</v>
          </cell>
          <cell r="G73" t="str">
            <v>4G</v>
          </cell>
          <cell r="H73" t="str">
            <v>Nano Sim</v>
          </cell>
          <cell r="I73" t="str">
            <v>SMS + Dados</v>
          </cell>
          <cell r="J73" t="str">
            <v>Portfólio Vigente</v>
          </cell>
          <cell r="K73">
            <v>57.5</v>
          </cell>
          <cell r="L73">
            <v>34.5</v>
          </cell>
          <cell r="M73">
            <v>23</v>
          </cell>
          <cell r="N73">
            <v>1060.1101928374655</v>
          </cell>
          <cell r="O73">
            <v>1295.6460521264707</v>
          </cell>
          <cell r="P73">
            <v>1405.0015206167591</v>
          </cell>
          <cell r="Q73" t="str">
            <v>novo</v>
          </cell>
          <cell r="R73" t="str">
            <v>novo</v>
          </cell>
          <cell r="S73" t="str">
            <v>novo</v>
          </cell>
          <cell r="T73" t="str">
            <v>novo</v>
          </cell>
          <cell r="U73" t="str">
            <v>novo</v>
          </cell>
          <cell r="V73" t="str">
            <v>novo</v>
          </cell>
          <cell r="W73" t="str">
            <v>novo</v>
          </cell>
          <cell r="X73" t="str">
            <v>ok</v>
          </cell>
          <cell r="Y73" t="str">
            <v>novo</v>
          </cell>
          <cell r="Z73">
            <v>0</v>
          </cell>
          <cell r="AA73">
            <v>0</v>
          </cell>
          <cell r="AB73">
            <v>1320</v>
          </cell>
          <cell r="AC73">
            <v>1416</v>
          </cell>
        </row>
        <row r="74">
          <cell r="B74" t="str">
            <v>Tablet Samsung T285 (Galaxy Tab A 7.0) - 4G</v>
          </cell>
          <cell r="C74" t="str">
            <v>Galaxy Tab A 7.0</v>
          </cell>
          <cell r="D74" t="str">
            <v>Tablet</v>
          </cell>
          <cell r="E74" t="str">
            <v>Tablet</v>
          </cell>
          <cell r="F74" t="str">
            <v>Samsung</v>
          </cell>
          <cell r="G74" t="str">
            <v>4G</v>
          </cell>
          <cell r="H74" t="str">
            <v>Micro Sim</v>
          </cell>
          <cell r="I74" t="str">
            <v>Dados</v>
          </cell>
          <cell r="J74" t="str">
            <v>Fora de portfolio</v>
          </cell>
          <cell r="K74">
            <v>350</v>
          </cell>
          <cell r="L74">
            <v>210</v>
          </cell>
          <cell r="M74">
            <v>140</v>
          </cell>
          <cell r="N74">
            <v>510.77553964563333</v>
          </cell>
          <cell r="O74">
            <v>624.25992687922042</v>
          </cell>
          <cell r="P74">
            <v>676.94888205455459</v>
          </cell>
          <cell r="Q74">
            <v>600.03205304623748</v>
          </cell>
          <cell r="R74" t="str">
            <v>subiu</v>
          </cell>
          <cell r="S74">
            <v>24.227873832982937</v>
          </cell>
          <cell r="T74">
            <v>4.0377632678092912E-2</v>
          </cell>
          <cell r="U74">
            <v>620</v>
          </cell>
          <cell r="V74">
            <v>672</v>
          </cell>
          <cell r="W74" t="str">
            <v>nok</v>
          </cell>
          <cell r="X74" t="str">
            <v>ok</v>
          </cell>
          <cell r="Y74" t="str">
            <v>preço Jan VS AVP Fev perto de Mg zero (abs entre -24 e 24)</v>
          </cell>
          <cell r="Z74">
            <v>0</v>
          </cell>
          <cell r="AA74">
            <v>0</v>
          </cell>
          <cell r="AB74">
            <v>640</v>
          </cell>
          <cell r="AC74">
            <v>720</v>
          </cell>
        </row>
        <row r="75">
          <cell r="B75" t="str">
            <v>Tablet Samsung T595 (Galaxy Tab A2) - 4G</v>
          </cell>
          <cell r="C75" t="str">
            <v>Galaxy Tab A2</v>
          </cell>
          <cell r="D75" t="str">
            <v>Tablet</v>
          </cell>
          <cell r="E75" t="str">
            <v>Tablet</v>
          </cell>
          <cell r="F75" t="str">
            <v>Samsung</v>
          </cell>
          <cell r="G75" t="str">
            <v>4G</v>
          </cell>
          <cell r="H75" t="str">
            <v>Nano Sim</v>
          </cell>
          <cell r="I75" t="str">
            <v>Dados</v>
          </cell>
          <cell r="J75" t="str">
            <v>Fora de portfolio</v>
          </cell>
          <cell r="K75">
            <v>0</v>
          </cell>
          <cell r="L75">
            <v>0</v>
          </cell>
          <cell r="M75">
            <v>0</v>
          </cell>
          <cell r="N75">
            <v>1060.1101928374655</v>
          </cell>
          <cell r="O75">
            <v>1295.6460521264707</v>
          </cell>
          <cell r="P75">
            <v>1405.0015206167591</v>
          </cell>
          <cell r="Q75">
            <v>1291.0711000000001</v>
          </cell>
          <cell r="R75" t="str">
            <v>não variou</v>
          </cell>
          <cell r="S75">
            <v>4.5749521264706345</v>
          </cell>
          <cell r="T75">
            <v>3.5435322860767576E-3</v>
          </cell>
          <cell r="U75">
            <v>1310</v>
          </cell>
          <cell r="V75">
            <v>1440</v>
          </cell>
          <cell r="W75" t="str">
            <v>ok</v>
          </cell>
          <cell r="X75" t="str">
            <v>ok</v>
          </cell>
          <cell r="Y75" t="str">
            <v>preço Jan VS AVP Fev perto de Mg zero (abs entre -24 e 24)</v>
          </cell>
          <cell r="Z75">
            <v>0</v>
          </cell>
          <cell r="AA75">
            <v>0</v>
          </cell>
          <cell r="AB75">
            <v>1310</v>
          </cell>
          <cell r="AC75">
            <v>1344</v>
          </cell>
        </row>
        <row r="76">
          <cell r="B76" t="str">
            <v>Vivo Box Internet Tellescom RTL0080VW-D112 CA Wifi Dualsim - 4G</v>
          </cell>
          <cell r="C76" t="str">
            <v>Vivo Box Internet Tellescom RTL0080VW-D112 CA Wifi Dualsim - 4G</v>
          </cell>
          <cell r="D76" t="str">
            <v>Modem</v>
          </cell>
          <cell r="E76" t="str">
            <v>Blackbox</v>
          </cell>
          <cell r="F76" t="str">
            <v>Tellescom</v>
          </cell>
          <cell r="G76" t="str">
            <v>4G</v>
          </cell>
          <cell r="H76" t="str">
            <v>Nano Sim</v>
          </cell>
          <cell r="I76" t="str">
            <v>Dados</v>
          </cell>
          <cell r="J76" t="str">
            <v>Portfólio Vigente</v>
          </cell>
          <cell r="K76">
            <v>57.75</v>
          </cell>
          <cell r="L76">
            <v>34.65</v>
          </cell>
          <cell r="M76">
            <v>23.1</v>
          </cell>
          <cell r="N76">
            <v>788.27603305785112</v>
          </cell>
          <cell r="O76">
            <v>977.09388095264399</v>
          </cell>
          <cell r="P76">
            <v>1059.5628229412393</v>
          </cell>
          <cell r="Q76" t="str">
            <v>novo</v>
          </cell>
          <cell r="R76" t="str">
            <v>novo</v>
          </cell>
          <cell r="S76" t="str">
            <v>novo</v>
          </cell>
          <cell r="T76" t="str">
            <v>novo</v>
          </cell>
          <cell r="U76" t="str">
            <v>novo</v>
          </cell>
          <cell r="V76" t="str">
            <v>novo</v>
          </cell>
          <cell r="W76" t="str">
            <v>novo</v>
          </cell>
          <cell r="X76" t="str">
            <v>ok</v>
          </cell>
          <cell r="Y76" t="str">
            <v>novo</v>
          </cell>
          <cell r="Z76">
            <v>0</v>
          </cell>
          <cell r="AA76">
            <v>0</v>
          </cell>
          <cell r="AB76">
            <v>1000</v>
          </cell>
          <cell r="AC76">
            <v>1080</v>
          </cell>
        </row>
        <row r="77">
          <cell r="B77" t="str">
            <v>Vivo Box Internet WNC WLD71-T5 LTE - 4G</v>
          </cell>
          <cell r="C77" t="str">
            <v>Vivo Box WNC WLD71-T5</v>
          </cell>
          <cell r="D77" t="str">
            <v>Modem</v>
          </cell>
          <cell r="E77" t="str">
            <v>Blackbox</v>
          </cell>
          <cell r="F77" t="str">
            <v>WNC</v>
          </cell>
          <cell r="G77" t="str">
            <v>4G</v>
          </cell>
          <cell r="H77" t="str">
            <v>Micro Sim</v>
          </cell>
          <cell r="I77" t="str">
            <v>Dados</v>
          </cell>
          <cell r="J77" t="str">
            <v>Fora de portfolio</v>
          </cell>
          <cell r="K77">
            <v>0</v>
          </cell>
          <cell r="L77">
            <v>0</v>
          </cell>
          <cell r="M77">
            <v>0</v>
          </cell>
          <cell r="N77">
            <v>315.62702412148087</v>
          </cell>
          <cell r="O77">
            <v>384.06921381744763</v>
          </cell>
          <cell r="P77">
            <v>416.48552747098853</v>
          </cell>
          <cell r="Q77">
            <v>384.50756649453831</v>
          </cell>
          <cell r="R77" t="str">
            <v>não variou</v>
          </cell>
          <cell r="S77">
            <v>-0.43835267709067693</v>
          </cell>
          <cell r="T77">
            <v>-1.1400365435901077E-3</v>
          </cell>
          <cell r="U77">
            <v>380</v>
          </cell>
          <cell r="V77">
            <v>384</v>
          </cell>
          <cell r="W77" t="str">
            <v>nok</v>
          </cell>
          <cell r="X77" t="str">
            <v>ok</v>
          </cell>
          <cell r="Y77" t="str">
            <v>preço Jan VS AVP Fev mg negativa &lt; -2% e abs &lt; R$ -24</v>
          </cell>
          <cell r="Z77">
            <v>0</v>
          </cell>
          <cell r="AA77">
            <v>0</v>
          </cell>
          <cell r="AB77">
            <v>360</v>
          </cell>
          <cell r="AC77">
            <v>384</v>
          </cell>
        </row>
        <row r="78">
          <cell r="B78" t="str">
            <v>Vivo Box Internet WNC WLD71-T5A LTE - 4G</v>
          </cell>
          <cell r="C78" t="str">
            <v>Vivo Box WNC WLD71-T5A</v>
          </cell>
          <cell r="D78" t="str">
            <v>Modem</v>
          </cell>
          <cell r="E78" t="str">
            <v>Blackbox</v>
          </cell>
          <cell r="F78" t="str">
            <v>WNC</v>
          </cell>
          <cell r="G78" t="str">
            <v>4G</v>
          </cell>
          <cell r="H78" t="str">
            <v>Micro Sim</v>
          </cell>
          <cell r="I78" t="str">
            <v>Dados</v>
          </cell>
          <cell r="J78" t="str">
            <v>Portfólio Vigente</v>
          </cell>
          <cell r="K78">
            <v>2021.25</v>
          </cell>
          <cell r="L78">
            <v>1212.75</v>
          </cell>
          <cell r="M78">
            <v>808.5</v>
          </cell>
          <cell r="N78">
            <v>315.62702412148087</v>
          </cell>
          <cell r="O78">
            <v>384.06921381744763</v>
          </cell>
          <cell r="P78">
            <v>416.48552747098853</v>
          </cell>
          <cell r="Q78">
            <v>384.50756649453831</v>
          </cell>
          <cell r="R78" t="str">
            <v>não variou</v>
          </cell>
          <cell r="S78">
            <v>-0.43835267709067693</v>
          </cell>
          <cell r="T78">
            <v>-1.1400365435901077E-3</v>
          </cell>
          <cell r="U78">
            <v>380</v>
          </cell>
          <cell r="V78">
            <v>384</v>
          </cell>
          <cell r="W78" t="str">
            <v>nok</v>
          </cell>
          <cell r="X78" t="str">
            <v>ok</v>
          </cell>
          <cell r="Y78" t="str">
            <v>preço Jan VS AVP Fev mg negativa &lt; -2% e abs &lt; R$ -24</v>
          </cell>
          <cell r="Z78">
            <v>0</v>
          </cell>
          <cell r="AA78">
            <v>0</v>
          </cell>
          <cell r="AB78">
            <v>360</v>
          </cell>
          <cell r="AC78">
            <v>384</v>
          </cell>
        </row>
        <row r="79">
          <cell r="B79" t="str">
            <v>Samsung  T515 (Tab A 10.1'' 32GB) - 4G</v>
          </cell>
          <cell r="C79" t="str">
            <v>Tab A 10.1'' 32GB</v>
          </cell>
          <cell r="D79" t="str">
            <v>Tablet</v>
          </cell>
          <cell r="E79" t="str">
            <v>Tablet</v>
          </cell>
          <cell r="F79" t="str">
            <v>Samsung</v>
          </cell>
          <cell r="G79" t="str">
            <v>4G</v>
          </cell>
          <cell r="H79">
            <v>0</v>
          </cell>
          <cell r="I79" t="str">
            <v>Dados</v>
          </cell>
          <cell r="J79" t="str">
            <v>Fora de portfolio</v>
          </cell>
          <cell r="K79">
            <v>0</v>
          </cell>
          <cell r="L79">
            <v>0</v>
          </cell>
          <cell r="M79">
            <v>0</v>
          </cell>
          <cell r="N79">
            <v>997.52</v>
          </cell>
          <cell r="O79">
            <v>1219.1500000000001</v>
          </cell>
          <cell r="P79">
            <v>1322.05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1560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1240</v>
          </cell>
          <cell r="AC79">
            <v>1344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AB80" t="str">
            <v>T515</v>
          </cell>
          <cell r="AC80" t="str">
            <v>130/peça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AC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AC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AC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AC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</row>
        <row r="269"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</row>
        <row r="275"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</row>
        <row r="285"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</row>
        <row r="287"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</row>
        <row r="305"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</row>
        <row r="331"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</row>
        <row r="340"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</row>
        <row r="341"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</row>
        <row r="342"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</row>
        <row r="344"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</row>
        <row r="364"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</row>
        <row r="388"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</row>
        <row r="389"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</row>
        <row r="390"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</row>
        <row r="392"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</row>
        <row r="394"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</row>
        <row r="396"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</row>
        <row r="397"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</row>
        <row r="398"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</row>
        <row r="401"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</row>
        <row r="402"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</row>
        <row r="403"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</row>
        <row r="405"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</row>
        <row r="407"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</row>
        <row r="408"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</row>
        <row r="413"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</row>
        <row r="414"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</row>
        <row r="420"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</row>
        <row r="421"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</row>
        <row r="425"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</row>
        <row r="426"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</row>
        <row r="427"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</row>
        <row r="428"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</row>
        <row r="429"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</row>
        <row r="436"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</row>
        <row r="450"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</row>
        <row r="451"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</row>
        <row r="458"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</row>
        <row r="459"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</row>
        <row r="470"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</row>
        <row r="505"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</row>
        <row r="507"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</row>
        <row r="509"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</row>
        <row r="511"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</row>
        <row r="513"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</row>
        <row r="517"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</row>
        <row r="534"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</row>
        <row r="535"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</row>
        <row r="536"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</row>
        <row r="542"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</row>
        <row r="544"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</row>
        <row r="557"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</row>
        <row r="568"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</row>
        <row r="573"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</row>
        <row r="574"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</row>
        <row r="575"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</row>
        <row r="576"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</row>
        <row r="577"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</row>
        <row r="578"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</row>
        <row r="579"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</row>
        <row r="592"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</row>
        <row r="598"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</row>
        <row r="599"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</row>
        <row r="602"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</row>
        <row r="603"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</row>
        <row r="604">
          <cell r="B604">
            <v>0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</row>
        <row r="606"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</row>
        <row r="607">
          <cell r="B607">
            <v>0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</row>
        <row r="608">
          <cell r="B608">
            <v>0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</row>
        <row r="610"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</row>
        <row r="611"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</row>
        <row r="612"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</row>
        <row r="614"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</row>
        <row r="615"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</row>
        <row r="616"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B617">
            <v>0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</row>
        <row r="618"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</row>
        <row r="619"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</row>
        <row r="620"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</row>
        <row r="627">
          <cell r="B627">
            <v>0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</row>
        <row r="629"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rgb="FF420063"/>
    <pageSetUpPr fitToPage="1"/>
  </sheetPr>
  <dimension ref="B1:T53"/>
  <sheetViews>
    <sheetView showGridLines="0" tabSelected="1" zoomScale="80" zoomScaleNormal="80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A16" sqref="A16:XFD16"/>
    </sheetView>
  </sheetViews>
  <sheetFormatPr defaultColWidth="9.140625" defaultRowHeight="15"/>
  <cols>
    <col min="1" max="1" width="1.5703125" style="5" customWidth="1"/>
    <col min="2" max="2" width="18.28515625" style="5" customWidth="1"/>
    <col min="3" max="3" width="13.7109375" style="5" customWidth="1"/>
    <col min="4" max="4" width="47.7109375" style="5" bestFit="1" customWidth="1"/>
    <col min="5" max="5" width="21.42578125" style="5" bestFit="1" customWidth="1"/>
    <col min="6" max="6" width="15.42578125" style="5" bestFit="1" customWidth="1"/>
    <col min="7" max="7" width="16.42578125" style="5" customWidth="1"/>
    <col min="8" max="8" width="15.85546875" style="5" customWidth="1"/>
    <col min="9" max="9" width="12" style="5" bestFit="1" customWidth="1"/>
    <col min="10" max="11" width="11.5703125" style="5" bestFit="1" customWidth="1"/>
    <col min="12" max="12" width="11.42578125" style="5" bestFit="1" customWidth="1"/>
    <col min="13" max="13" width="11.5703125" style="5" bestFit="1" customWidth="1"/>
    <col min="14" max="14" width="11.140625" style="5" bestFit="1" customWidth="1"/>
    <col min="15" max="15" width="11.28515625" style="5" bestFit="1" customWidth="1"/>
    <col min="16" max="17" width="10.5703125" style="5" bestFit="1" customWidth="1"/>
    <col min="18" max="18" width="10.140625" style="5" bestFit="1" customWidth="1"/>
    <col min="19" max="19" width="13.5703125" style="5" hidden="1" customWidth="1"/>
    <col min="20" max="20" width="12.42578125" style="5" hidden="1" customWidth="1"/>
    <col min="21" max="16384" width="9.140625" style="5"/>
  </cols>
  <sheetData>
    <row r="1" spans="2:20" s="1" customFormat="1"/>
    <row r="2" spans="2:20" s="47" customFormat="1" ht="30" customHeight="1">
      <c r="B2" s="67" t="s">
        <v>71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2:20" s="7" customFormat="1" ht="14.25" customHeight="1">
      <c r="B3" s="2"/>
      <c r="C3" s="8"/>
      <c r="E3" s="8"/>
      <c r="F3" s="8"/>
      <c r="G3" s="9"/>
      <c r="H3" s="9"/>
      <c r="I3" s="8"/>
      <c r="J3" s="8"/>
      <c r="K3" s="10"/>
      <c r="L3" s="8"/>
      <c r="M3" s="8"/>
      <c r="N3" s="8"/>
      <c r="O3" s="8"/>
      <c r="P3" s="8"/>
      <c r="R3" s="4"/>
    </row>
    <row r="4" spans="2:20" s="7" customFormat="1" ht="14.25" customHeight="1" thickBot="1">
      <c r="B4" s="2"/>
      <c r="C4" s="8"/>
      <c r="E4" s="8"/>
      <c r="F4" s="8"/>
      <c r="G4" s="9"/>
      <c r="H4" s="9"/>
      <c r="I4" s="8"/>
      <c r="J4" s="8"/>
      <c r="K4" s="10"/>
      <c r="L4" s="8"/>
      <c r="M4" s="8"/>
      <c r="N4" s="8"/>
      <c r="O4" s="8"/>
      <c r="P4" s="8"/>
      <c r="R4" s="4"/>
    </row>
    <row r="5" spans="2:20" ht="29.25" customHeight="1" thickBot="1">
      <c r="B5" s="12" t="s">
        <v>0</v>
      </c>
      <c r="C5" s="11" t="s">
        <v>5</v>
      </c>
      <c r="D5" s="11" t="s">
        <v>1</v>
      </c>
      <c r="E5" s="11" t="s">
        <v>2</v>
      </c>
      <c r="F5" s="11" t="s">
        <v>12</v>
      </c>
      <c r="G5" s="11" t="s">
        <v>3</v>
      </c>
      <c r="H5" s="11" t="s">
        <v>4</v>
      </c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13">
        <v>24</v>
      </c>
      <c r="S5" s="19" t="s">
        <v>7</v>
      </c>
      <c r="T5" s="19" t="s">
        <v>7</v>
      </c>
    </row>
    <row r="6" spans="2:20">
      <c r="B6" s="68" t="s">
        <v>47</v>
      </c>
      <c r="C6" s="48">
        <v>22021086</v>
      </c>
      <c r="D6" s="34" t="s">
        <v>60</v>
      </c>
      <c r="E6" s="35" t="str">
        <f>VLOOKUP(C6,[1]Acessórios!$A:$F,6,0)</f>
        <v>Fora de Portfólio</v>
      </c>
      <c r="F6" s="35" t="s">
        <v>19</v>
      </c>
      <c r="G6" s="26">
        <f>VLOOKUP(C6,[2]Acessórios!$A:$Y,25,0)</f>
        <v>60</v>
      </c>
      <c r="H6" s="26">
        <f>VLOOKUP(C6,[2]Acessórios!$A:$Z,26,0)</f>
        <v>72</v>
      </c>
      <c r="I6" s="28">
        <f t="shared" ref="I6:Q10" si="0">$G6/I$5</f>
        <v>30</v>
      </c>
      <c r="J6" s="14">
        <f t="shared" si="0"/>
        <v>20</v>
      </c>
      <c r="K6" s="14">
        <f t="shared" si="0"/>
        <v>15</v>
      </c>
      <c r="L6" s="14">
        <f t="shared" si="0"/>
        <v>12</v>
      </c>
      <c r="M6" s="14">
        <f t="shared" si="0"/>
        <v>10</v>
      </c>
      <c r="N6" s="14">
        <f t="shared" si="0"/>
        <v>8.5714285714285712</v>
      </c>
      <c r="O6" s="14">
        <f t="shared" si="0"/>
        <v>7.5</v>
      </c>
      <c r="P6" s="14">
        <f t="shared" si="0"/>
        <v>6.666666666666667</v>
      </c>
      <c r="Q6" s="14">
        <f t="shared" si="0"/>
        <v>6</v>
      </c>
      <c r="R6" s="15">
        <f t="shared" ref="R6:R10" si="1">$H6/R$5</f>
        <v>3</v>
      </c>
      <c r="S6" s="3"/>
    </row>
    <row r="7" spans="2:20">
      <c r="B7" s="69"/>
      <c r="C7" s="48">
        <v>22021083</v>
      </c>
      <c r="D7" s="34" t="s">
        <v>61</v>
      </c>
      <c r="E7" s="35" t="str">
        <f>VLOOKUP(C7,[1]Acessórios!$A:$F,6,0)</f>
        <v>Fora de Portfólio</v>
      </c>
      <c r="F7" s="35" t="s">
        <v>19</v>
      </c>
      <c r="G7" s="26">
        <f>VLOOKUP(C7,[2]Acessórios!$A:$Y,25,0)</f>
        <v>110</v>
      </c>
      <c r="H7" s="26">
        <f>VLOOKUP(C7,[2]Acessórios!$A:$Z,26,0)</f>
        <v>120</v>
      </c>
      <c r="I7" s="28">
        <f t="shared" si="0"/>
        <v>55</v>
      </c>
      <c r="J7" s="14">
        <f t="shared" si="0"/>
        <v>36.666666666666664</v>
      </c>
      <c r="K7" s="14">
        <f t="shared" si="0"/>
        <v>27.5</v>
      </c>
      <c r="L7" s="14">
        <f t="shared" si="0"/>
        <v>22</v>
      </c>
      <c r="M7" s="14">
        <f t="shared" si="0"/>
        <v>18.333333333333332</v>
      </c>
      <c r="N7" s="14">
        <f t="shared" si="0"/>
        <v>15.714285714285714</v>
      </c>
      <c r="O7" s="14">
        <f t="shared" si="0"/>
        <v>13.75</v>
      </c>
      <c r="P7" s="14">
        <f t="shared" si="0"/>
        <v>12.222222222222221</v>
      </c>
      <c r="Q7" s="14">
        <f t="shared" si="0"/>
        <v>11</v>
      </c>
      <c r="R7" s="15">
        <f t="shared" si="1"/>
        <v>5</v>
      </c>
      <c r="S7" s="3"/>
    </row>
    <row r="8" spans="2:20">
      <c r="B8" s="69"/>
      <c r="C8" s="48">
        <v>22021033</v>
      </c>
      <c r="D8" s="34" t="s">
        <v>32</v>
      </c>
      <c r="E8" s="35" t="str">
        <f>VLOOKUP(C8,[1]Acessórios!$A:$F,6,0)</f>
        <v>Portfólio Vigente</v>
      </c>
      <c r="F8" s="35" t="s">
        <v>19</v>
      </c>
      <c r="G8" s="26">
        <f>VLOOKUP(C8,[2]Acessórios!$A:$Y,25,0)</f>
        <v>140</v>
      </c>
      <c r="H8" s="26">
        <f>VLOOKUP(C8,[2]Acessórios!$A:$Z,26,0)</f>
        <v>168</v>
      </c>
      <c r="I8" s="28">
        <f t="shared" si="0"/>
        <v>70</v>
      </c>
      <c r="J8" s="14">
        <f t="shared" si="0"/>
        <v>46.666666666666664</v>
      </c>
      <c r="K8" s="14">
        <f t="shared" si="0"/>
        <v>35</v>
      </c>
      <c r="L8" s="14">
        <f t="shared" si="0"/>
        <v>28</v>
      </c>
      <c r="M8" s="14">
        <f t="shared" si="0"/>
        <v>23.333333333333332</v>
      </c>
      <c r="N8" s="14">
        <f t="shared" si="0"/>
        <v>20</v>
      </c>
      <c r="O8" s="14">
        <f t="shared" si="0"/>
        <v>17.5</v>
      </c>
      <c r="P8" s="14">
        <f t="shared" si="0"/>
        <v>15.555555555555555</v>
      </c>
      <c r="Q8" s="14">
        <f t="shared" si="0"/>
        <v>14</v>
      </c>
      <c r="R8" s="15">
        <f t="shared" si="1"/>
        <v>7</v>
      </c>
      <c r="S8" s="3"/>
    </row>
    <row r="9" spans="2:20">
      <c r="B9" s="69"/>
      <c r="C9" s="48">
        <v>22021278</v>
      </c>
      <c r="D9" s="34" t="s">
        <v>27</v>
      </c>
      <c r="E9" s="35" t="str">
        <f>VLOOKUP(C9,[1]Acessórios!$A:$F,6,0)</f>
        <v>Portfólio Vigente</v>
      </c>
      <c r="F9" s="35" t="s">
        <v>19</v>
      </c>
      <c r="G9" s="26">
        <f>VLOOKUP(C9,[2]Acessórios!$A:$Y,25,0)</f>
        <v>90</v>
      </c>
      <c r="H9" s="26">
        <f>VLOOKUP(C9,[2]Acessórios!$A:$Z,26,0)</f>
        <v>96</v>
      </c>
      <c r="I9" s="28">
        <f t="shared" si="0"/>
        <v>45</v>
      </c>
      <c r="J9" s="14">
        <f t="shared" si="0"/>
        <v>30</v>
      </c>
      <c r="K9" s="14">
        <f t="shared" si="0"/>
        <v>22.5</v>
      </c>
      <c r="L9" s="14">
        <f t="shared" si="0"/>
        <v>18</v>
      </c>
      <c r="M9" s="14">
        <f t="shared" si="0"/>
        <v>15</v>
      </c>
      <c r="N9" s="14">
        <f t="shared" si="0"/>
        <v>12.857142857142858</v>
      </c>
      <c r="O9" s="14">
        <f t="shared" si="0"/>
        <v>11.25</v>
      </c>
      <c r="P9" s="14">
        <f t="shared" si="0"/>
        <v>10</v>
      </c>
      <c r="Q9" s="14">
        <f t="shared" si="0"/>
        <v>9</v>
      </c>
      <c r="R9" s="15">
        <f t="shared" si="1"/>
        <v>4</v>
      </c>
      <c r="S9" s="3"/>
    </row>
    <row r="10" spans="2:20">
      <c r="B10" s="69"/>
      <c r="C10" s="48">
        <v>22021301</v>
      </c>
      <c r="D10" s="34" t="s">
        <v>31</v>
      </c>
      <c r="E10" s="35" t="str">
        <f>VLOOKUP(C10,[1]Acessórios!$A:$F,6,0)</f>
        <v>Portfólio Vigente</v>
      </c>
      <c r="F10" s="35" t="s">
        <v>19</v>
      </c>
      <c r="G10" s="26">
        <f>VLOOKUP(C10,[2]Acessórios!$A:$Y,25,0)</f>
        <v>90</v>
      </c>
      <c r="H10" s="26">
        <f>VLOOKUP(C10,[2]Acessórios!$A:$Z,26,0)</f>
        <v>96</v>
      </c>
      <c r="I10" s="28">
        <f t="shared" si="0"/>
        <v>45</v>
      </c>
      <c r="J10" s="14">
        <f t="shared" si="0"/>
        <v>30</v>
      </c>
      <c r="K10" s="14">
        <f t="shared" si="0"/>
        <v>22.5</v>
      </c>
      <c r="L10" s="14">
        <f t="shared" si="0"/>
        <v>18</v>
      </c>
      <c r="M10" s="14">
        <f t="shared" si="0"/>
        <v>15</v>
      </c>
      <c r="N10" s="14">
        <f t="shared" si="0"/>
        <v>12.857142857142858</v>
      </c>
      <c r="O10" s="14">
        <f t="shared" si="0"/>
        <v>11.25</v>
      </c>
      <c r="P10" s="14">
        <f t="shared" si="0"/>
        <v>10</v>
      </c>
      <c r="Q10" s="14">
        <f t="shared" si="0"/>
        <v>9</v>
      </c>
      <c r="R10" s="15">
        <f t="shared" si="1"/>
        <v>4</v>
      </c>
      <c r="S10" s="3"/>
    </row>
    <row r="11" spans="2:20">
      <c r="B11" s="69"/>
      <c r="C11" s="48">
        <v>22021076</v>
      </c>
      <c r="D11" s="34" t="s">
        <v>36</v>
      </c>
      <c r="E11" s="35" t="str">
        <f>VLOOKUP(C11,[1]Acessórios!$A:$F,6,0)</f>
        <v>Portfólio Vigente</v>
      </c>
      <c r="F11" s="35" t="s">
        <v>19</v>
      </c>
      <c r="G11" s="26">
        <f>VLOOKUP(C11,[2]Acessórios!$A:$Y,25,0)</f>
        <v>140</v>
      </c>
      <c r="H11" s="26">
        <f>VLOOKUP(C11,[2]Acessórios!$A:$Z,26,0)</f>
        <v>168</v>
      </c>
      <c r="I11" s="62">
        <f>$G$11/$I5</f>
        <v>70</v>
      </c>
      <c r="J11" s="62">
        <f>$G$11/$J5</f>
        <v>46.666666666666664</v>
      </c>
      <c r="K11" s="62">
        <f>$G$11/$K5</f>
        <v>35</v>
      </c>
      <c r="L11" s="62">
        <f>$G$11/$L5</f>
        <v>28</v>
      </c>
      <c r="M11" s="62">
        <f>$G$11/$M5</f>
        <v>23.333333333333332</v>
      </c>
      <c r="N11" s="62">
        <f>$G$11/$N5</f>
        <v>20</v>
      </c>
      <c r="O11" s="62">
        <f>$G$11/$O5</f>
        <v>17.5</v>
      </c>
      <c r="P11" s="62">
        <f>$G$11/$P5</f>
        <v>15.555555555555555</v>
      </c>
      <c r="Q11" s="62">
        <f>$G$11/$Q5</f>
        <v>14</v>
      </c>
      <c r="R11" s="15">
        <f>$G$11/$R5</f>
        <v>5.833333333333333</v>
      </c>
      <c r="S11" s="3"/>
    </row>
    <row r="12" spans="2:20">
      <c r="B12" s="69"/>
      <c r="C12" s="49">
        <v>22022121</v>
      </c>
      <c r="D12" s="38" t="s">
        <v>48</v>
      </c>
      <c r="E12" s="35" t="str">
        <f>VLOOKUP(C12,[1]Acessórios!$A:$F,6,0)</f>
        <v>Portfólio Vigente</v>
      </c>
      <c r="F12" s="35" t="s">
        <v>19</v>
      </c>
      <c r="G12" s="26">
        <f>VLOOKUP(C12,[2]Acessórios!$A:$Y,25,0)</f>
        <v>170</v>
      </c>
      <c r="H12" s="26">
        <f>VLOOKUP(C12,[2]Acessórios!$A:$Z,26,0)</f>
        <v>192</v>
      </c>
      <c r="I12" s="62">
        <f>$G$12/$I5</f>
        <v>85</v>
      </c>
      <c r="J12" s="62">
        <f>$G$12/$J5</f>
        <v>56.666666666666664</v>
      </c>
      <c r="K12" s="62">
        <f>$G$12/$K5</f>
        <v>42.5</v>
      </c>
      <c r="L12" s="62">
        <f>$G$12/$L5</f>
        <v>34</v>
      </c>
      <c r="M12" s="62">
        <f>$G$12/$M5</f>
        <v>28.333333333333332</v>
      </c>
      <c r="N12" s="62">
        <f>$G$12/$N5</f>
        <v>24.285714285714285</v>
      </c>
      <c r="O12" s="62">
        <f>$G$12/$O5</f>
        <v>21.25</v>
      </c>
      <c r="P12" s="62">
        <f>$G$12/$P5</f>
        <v>18.888888888888889</v>
      </c>
      <c r="Q12" s="62">
        <f>$G$12/$Q5</f>
        <v>17</v>
      </c>
      <c r="R12" s="15">
        <f>$G$12/$R5</f>
        <v>7.083333333333333</v>
      </c>
      <c r="S12" s="3"/>
    </row>
    <row r="13" spans="2:20">
      <c r="B13" s="69"/>
      <c r="C13" s="49">
        <v>22022102</v>
      </c>
      <c r="D13" s="38" t="s">
        <v>49</v>
      </c>
      <c r="E13" s="35" t="str">
        <f>VLOOKUP(C13,[1]Acessórios!$A:$F,6,0)</f>
        <v>Portfólio Vigente</v>
      </c>
      <c r="F13" s="35" t="s">
        <v>19</v>
      </c>
      <c r="G13" s="26">
        <f>VLOOKUP(C13,[2]Acessórios!$A:$Y,25,0)</f>
        <v>170</v>
      </c>
      <c r="H13" s="26">
        <f>VLOOKUP(C13,[2]Acessórios!$A:$Z,26,0)</f>
        <v>192</v>
      </c>
      <c r="I13" s="62">
        <f>$G$13/$I5</f>
        <v>85</v>
      </c>
      <c r="J13" s="62">
        <f>$G$13/$J5</f>
        <v>56.666666666666664</v>
      </c>
      <c r="K13" s="62">
        <f>$G$13/$K5</f>
        <v>42.5</v>
      </c>
      <c r="L13" s="62">
        <f>$G$13/$L5</f>
        <v>34</v>
      </c>
      <c r="M13" s="62">
        <f>$G$13/$M5</f>
        <v>28.333333333333332</v>
      </c>
      <c r="N13" s="62">
        <f>$G$13/$N5</f>
        <v>24.285714285714285</v>
      </c>
      <c r="O13" s="62">
        <f>$G$13/$O5</f>
        <v>21.25</v>
      </c>
      <c r="P13" s="62">
        <f>$G$13/$P5</f>
        <v>18.888888888888889</v>
      </c>
      <c r="Q13" s="62">
        <f>$G$13/$Q5</f>
        <v>17</v>
      </c>
      <c r="R13" s="15">
        <f>$G$13/$R5</f>
        <v>7.083333333333333</v>
      </c>
      <c r="S13" s="3"/>
    </row>
    <row r="14" spans="2:20">
      <c r="B14" s="69"/>
      <c r="C14" s="49">
        <v>22022116</v>
      </c>
      <c r="D14" s="38" t="s">
        <v>50</v>
      </c>
      <c r="E14" s="35" t="str">
        <f>VLOOKUP(C14,[1]Acessórios!$A:$F,6,0)</f>
        <v>Portfólio Vigente</v>
      </c>
      <c r="F14" s="35" t="s">
        <v>19</v>
      </c>
      <c r="G14" s="26">
        <f>VLOOKUP(C14,[2]Acessórios!$A:$Y,25,0)</f>
        <v>170</v>
      </c>
      <c r="H14" s="26">
        <f>VLOOKUP(C14,[2]Acessórios!$A:$Z,26,0)</f>
        <v>192</v>
      </c>
      <c r="I14" s="62">
        <f>$G$14/$I5</f>
        <v>85</v>
      </c>
      <c r="J14" s="62">
        <f>$G$14/$J5</f>
        <v>56.666666666666664</v>
      </c>
      <c r="K14" s="62">
        <f>$G$14/$K5</f>
        <v>42.5</v>
      </c>
      <c r="L14" s="62">
        <f>$G$14/$L5</f>
        <v>34</v>
      </c>
      <c r="M14" s="62">
        <f>$G$14/$M5</f>
        <v>28.333333333333332</v>
      </c>
      <c r="N14" s="62">
        <f>$G$14/$N5</f>
        <v>24.285714285714285</v>
      </c>
      <c r="O14" s="62">
        <f>$G$14/$O5</f>
        <v>21.25</v>
      </c>
      <c r="P14" s="62">
        <f>$G$14/$P5</f>
        <v>18.888888888888889</v>
      </c>
      <c r="Q14" s="62">
        <f>$G$14/$Q5</f>
        <v>17</v>
      </c>
      <c r="R14" s="15">
        <f>$G$14/$R5</f>
        <v>7.083333333333333</v>
      </c>
      <c r="S14" s="3"/>
    </row>
    <row r="15" spans="2:20">
      <c r="B15" s="69"/>
      <c r="C15" s="49">
        <v>22022112</v>
      </c>
      <c r="D15" s="38" t="s">
        <v>51</v>
      </c>
      <c r="E15" s="35" t="str">
        <f>VLOOKUP(C15,[1]Acessórios!$A:$F,6,0)</f>
        <v>Portfólio Vigente</v>
      </c>
      <c r="F15" s="35" t="s">
        <v>19</v>
      </c>
      <c r="G15" s="26">
        <f>VLOOKUP(C15,[2]Acessórios!$A:$Y,25,0)</f>
        <v>170</v>
      </c>
      <c r="H15" s="26">
        <f>VLOOKUP(C15,[2]Acessórios!$A:$Z,26,0)</f>
        <v>192</v>
      </c>
      <c r="I15" s="62">
        <f t="shared" ref="I15" si="2">$G$11/$I8</f>
        <v>2</v>
      </c>
      <c r="J15" s="63">
        <f t="shared" ref="J15:Q15" si="3">$G$11/J$5</f>
        <v>46.666666666666664</v>
      </c>
      <c r="K15" s="63">
        <f t="shared" si="3"/>
        <v>35</v>
      </c>
      <c r="L15" s="63">
        <f t="shared" si="3"/>
        <v>28</v>
      </c>
      <c r="M15" s="63">
        <f t="shared" si="3"/>
        <v>23.333333333333332</v>
      </c>
      <c r="N15" s="63">
        <f t="shared" si="3"/>
        <v>20</v>
      </c>
      <c r="O15" s="63">
        <f t="shared" si="3"/>
        <v>17.5</v>
      </c>
      <c r="P15" s="63">
        <f t="shared" si="3"/>
        <v>15.555555555555555</v>
      </c>
      <c r="Q15" s="63">
        <f t="shared" si="3"/>
        <v>14</v>
      </c>
      <c r="R15" s="15">
        <f t="shared" ref="R15" si="4">H15/$R$5</f>
        <v>8</v>
      </c>
      <c r="S15" s="3"/>
    </row>
    <row r="16" spans="2:20">
      <c r="B16" s="69"/>
      <c r="C16" s="48">
        <v>22021422</v>
      </c>
      <c r="D16" s="34" t="s">
        <v>28</v>
      </c>
      <c r="E16" s="35" t="str">
        <f>VLOOKUP(C16,[1]Acessórios!$A:$F,6,0)</f>
        <v>Fora de Portfólio</v>
      </c>
      <c r="F16" s="35" t="s">
        <v>19</v>
      </c>
      <c r="G16" s="26">
        <f>VLOOKUP(C16,[2]Acessórios!$A:$Y,25,0)</f>
        <v>60</v>
      </c>
      <c r="H16" s="26">
        <f>VLOOKUP(C16,[2]Acessórios!$A:$Z,26,0)</f>
        <v>72</v>
      </c>
      <c r="I16" s="28">
        <f t="shared" ref="I16:Q23" si="5">$G16/I$5</f>
        <v>30</v>
      </c>
      <c r="J16" s="14">
        <f t="shared" si="5"/>
        <v>20</v>
      </c>
      <c r="K16" s="14">
        <f t="shared" si="5"/>
        <v>15</v>
      </c>
      <c r="L16" s="14">
        <f t="shared" si="5"/>
        <v>12</v>
      </c>
      <c r="M16" s="14">
        <f t="shared" si="5"/>
        <v>10</v>
      </c>
      <c r="N16" s="14">
        <f t="shared" si="5"/>
        <v>8.5714285714285712</v>
      </c>
      <c r="O16" s="14">
        <f t="shared" si="5"/>
        <v>7.5</v>
      </c>
      <c r="P16" s="14">
        <f t="shared" si="5"/>
        <v>6.666666666666667</v>
      </c>
      <c r="Q16" s="14">
        <f t="shared" si="5"/>
        <v>6</v>
      </c>
      <c r="R16" s="15">
        <f t="shared" ref="R16:R52" si="6">$H16/R$5</f>
        <v>3</v>
      </c>
      <c r="S16" s="3"/>
    </row>
    <row r="17" spans="2:20">
      <c r="B17" s="69"/>
      <c r="C17" s="48">
        <v>22021438</v>
      </c>
      <c r="D17" s="34" t="s">
        <v>29</v>
      </c>
      <c r="E17" s="35" t="str">
        <f>VLOOKUP(C17,[1]Acessórios!$A:$F,6,0)</f>
        <v>Portfólio Vigente</v>
      </c>
      <c r="F17" s="35" t="s">
        <v>19</v>
      </c>
      <c r="G17" s="26">
        <f>VLOOKUP(C17,[2]Acessórios!$A:$Y,25,0)</f>
        <v>80</v>
      </c>
      <c r="H17" s="26">
        <f>VLOOKUP(C17,[2]Acessórios!$A:$Z,26,0)</f>
        <v>96</v>
      </c>
      <c r="I17" s="28">
        <f t="shared" si="5"/>
        <v>40</v>
      </c>
      <c r="J17" s="14">
        <f t="shared" si="5"/>
        <v>26.666666666666668</v>
      </c>
      <c r="K17" s="14">
        <f t="shared" si="5"/>
        <v>20</v>
      </c>
      <c r="L17" s="14">
        <f t="shared" si="5"/>
        <v>16</v>
      </c>
      <c r="M17" s="14">
        <f t="shared" si="5"/>
        <v>13.333333333333334</v>
      </c>
      <c r="N17" s="14">
        <f t="shared" si="5"/>
        <v>11.428571428571429</v>
      </c>
      <c r="O17" s="14">
        <f t="shared" si="5"/>
        <v>10</v>
      </c>
      <c r="P17" s="14">
        <f t="shared" si="5"/>
        <v>8.8888888888888893</v>
      </c>
      <c r="Q17" s="14">
        <f t="shared" si="5"/>
        <v>8</v>
      </c>
      <c r="R17" s="15">
        <f t="shared" si="6"/>
        <v>4</v>
      </c>
      <c r="S17" s="3"/>
    </row>
    <row r="18" spans="2:20" ht="15.75" thickBot="1">
      <c r="B18" s="70"/>
      <c r="C18" s="51">
        <v>22021448</v>
      </c>
      <c r="D18" s="41" t="s">
        <v>30</v>
      </c>
      <c r="E18" s="42" t="str">
        <f>VLOOKUP(C18,[1]Acessórios!$A:$F,6,0)</f>
        <v>Portfólio Vigente</v>
      </c>
      <c r="F18" s="42" t="s">
        <v>19</v>
      </c>
      <c r="G18" s="27">
        <f>VLOOKUP(C18,[2]Acessórios!$A:$Y,25,0)</f>
        <v>80</v>
      </c>
      <c r="H18" s="27">
        <f>VLOOKUP(C18,[2]Acessórios!$A:$Z,26,0)</f>
        <v>96</v>
      </c>
      <c r="I18" s="30">
        <f t="shared" si="5"/>
        <v>40</v>
      </c>
      <c r="J18" s="16">
        <f t="shared" si="5"/>
        <v>26.666666666666668</v>
      </c>
      <c r="K18" s="16">
        <f t="shared" si="5"/>
        <v>20</v>
      </c>
      <c r="L18" s="16">
        <f t="shared" si="5"/>
        <v>16</v>
      </c>
      <c r="M18" s="16">
        <f t="shared" si="5"/>
        <v>13.333333333333334</v>
      </c>
      <c r="N18" s="16">
        <f t="shared" si="5"/>
        <v>11.428571428571429</v>
      </c>
      <c r="O18" s="16">
        <f t="shared" si="5"/>
        <v>10</v>
      </c>
      <c r="P18" s="16">
        <f t="shared" si="5"/>
        <v>8.8888888888888893</v>
      </c>
      <c r="Q18" s="16">
        <f t="shared" si="5"/>
        <v>8</v>
      </c>
      <c r="R18" s="17">
        <f t="shared" si="6"/>
        <v>4</v>
      </c>
      <c r="S18" s="3"/>
    </row>
    <row r="19" spans="2:20">
      <c r="B19" s="65"/>
      <c r="C19" s="36">
        <v>22019815</v>
      </c>
      <c r="D19" s="34" t="s">
        <v>10</v>
      </c>
      <c r="E19" s="35" t="str">
        <f>VLOOKUP(C19,[1]Acessórios!$A:$F,6,0)</f>
        <v>Portfólio Vigente</v>
      </c>
      <c r="F19" s="35" t="s">
        <v>15</v>
      </c>
      <c r="G19" s="26">
        <f>VLOOKUP(C19,[2]Acessórios!$A:$Y,25,0)</f>
        <v>180</v>
      </c>
      <c r="H19" s="26">
        <f>VLOOKUP(C19,[2]Acessórios!$A:$Z,26,0)</f>
        <v>216</v>
      </c>
      <c r="I19" s="28">
        <f t="shared" si="5"/>
        <v>90</v>
      </c>
      <c r="J19" s="14">
        <f t="shared" si="5"/>
        <v>60</v>
      </c>
      <c r="K19" s="14">
        <f t="shared" si="5"/>
        <v>45</v>
      </c>
      <c r="L19" s="14">
        <f t="shared" si="5"/>
        <v>36</v>
      </c>
      <c r="M19" s="14">
        <f t="shared" si="5"/>
        <v>30</v>
      </c>
      <c r="N19" s="14">
        <f t="shared" si="5"/>
        <v>25.714285714285715</v>
      </c>
      <c r="O19" s="14">
        <f t="shared" si="5"/>
        <v>22.5</v>
      </c>
      <c r="P19" s="14">
        <f t="shared" si="5"/>
        <v>20</v>
      </c>
      <c r="Q19" s="14">
        <f t="shared" si="5"/>
        <v>18</v>
      </c>
      <c r="R19" s="15">
        <f t="shared" si="6"/>
        <v>9</v>
      </c>
      <c r="S19" s="3"/>
    </row>
    <row r="20" spans="2:20">
      <c r="B20" s="65"/>
      <c r="C20" s="36">
        <v>22019827</v>
      </c>
      <c r="D20" s="34" t="s">
        <v>11</v>
      </c>
      <c r="E20" s="35" t="str">
        <f>VLOOKUP(C20,[1]Acessórios!$A:$F,6,0)</f>
        <v>Portfólio Vigente</v>
      </c>
      <c r="F20" s="35" t="s">
        <v>15</v>
      </c>
      <c r="G20" s="26">
        <f>VLOOKUP(C20,[2]Acessórios!$A:$Y,25,0)</f>
        <v>440</v>
      </c>
      <c r="H20" s="26">
        <f>VLOOKUP(C20,[2]Acessórios!$A:$Z,26,0)</f>
        <v>504</v>
      </c>
      <c r="I20" s="28">
        <f t="shared" si="5"/>
        <v>220</v>
      </c>
      <c r="J20" s="14">
        <f t="shared" si="5"/>
        <v>146.66666666666666</v>
      </c>
      <c r="K20" s="14">
        <f t="shared" si="5"/>
        <v>110</v>
      </c>
      <c r="L20" s="14">
        <f t="shared" si="5"/>
        <v>88</v>
      </c>
      <c r="M20" s="14">
        <f t="shared" si="5"/>
        <v>73.333333333333329</v>
      </c>
      <c r="N20" s="14">
        <f t="shared" si="5"/>
        <v>62.857142857142854</v>
      </c>
      <c r="O20" s="14">
        <f t="shared" si="5"/>
        <v>55</v>
      </c>
      <c r="P20" s="14">
        <f t="shared" si="5"/>
        <v>48.888888888888886</v>
      </c>
      <c r="Q20" s="14">
        <f t="shared" si="5"/>
        <v>44</v>
      </c>
      <c r="R20" s="15">
        <f t="shared" si="6"/>
        <v>21</v>
      </c>
      <c r="S20" s="3"/>
    </row>
    <row r="21" spans="2:20">
      <c r="B21" s="65"/>
      <c r="C21" s="36">
        <v>22021679</v>
      </c>
      <c r="D21" s="34" t="s">
        <v>33</v>
      </c>
      <c r="E21" s="35" t="s">
        <v>68</v>
      </c>
      <c r="F21" s="35" t="s">
        <v>19</v>
      </c>
      <c r="G21" s="26">
        <f>VLOOKUP(C21,[2]Acessórios!$A:$Y,25,0)</f>
        <v>120</v>
      </c>
      <c r="H21" s="26">
        <f>VLOOKUP(C21,[2]Acessórios!$A:$Z,26,0)</f>
        <v>144</v>
      </c>
      <c r="I21" s="28">
        <f t="shared" si="5"/>
        <v>60</v>
      </c>
      <c r="J21" s="14">
        <f t="shared" si="5"/>
        <v>40</v>
      </c>
      <c r="K21" s="14">
        <f t="shared" si="5"/>
        <v>30</v>
      </c>
      <c r="L21" s="14">
        <f t="shared" si="5"/>
        <v>24</v>
      </c>
      <c r="M21" s="14">
        <f t="shared" si="5"/>
        <v>20</v>
      </c>
      <c r="N21" s="14">
        <f t="shared" si="5"/>
        <v>17.142857142857142</v>
      </c>
      <c r="O21" s="14">
        <f t="shared" si="5"/>
        <v>15</v>
      </c>
      <c r="P21" s="14">
        <f t="shared" si="5"/>
        <v>13.333333333333334</v>
      </c>
      <c r="Q21" s="14">
        <f t="shared" si="5"/>
        <v>12</v>
      </c>
      <c r="R21" s="15">
        <f t="shared" si="6"/>
        <v>6</v>
      </c>
      <c r="S21" s="3"/>
    </row>
    <row r="22" spans="2:20">
      <c r="B22" s="65"/>
      <c r="C22" s="36">
        <v>22021676</v>
      </c>
      <c r="D22" s="34" t="s">
        <v>56</v>
      </c>
      <c r="E22" s="35" t="str">
        <f>VLOOKUP(C22,[1]Acessórios!$A:$F,6,0)</f>
        <v>Portfólio Vigente</v>
      </c>
      <c r="F22" s="35" t="s">
        <v>19</v>
      </c>
      <c r="G22" s="26">
        <f>VLOOKUP(C22,[2]Acessórios!$A:$Y,25,0)</f>
        <v>160</v>
      </c>
      <c r="H22" s="26">
        <f>VLOOKUP(C22,[2]Acessórios!$A:$Z,26,0)</f>
        <v>192</v>
      </c>
      <c r="I22" s="28">
        <f t="shared" si="5"/>
        <v>80</v>
      </c>
      <c r="J22" s="14">
        <f t="shared" si="5"/>
        <v>53.333333333333336</v>
      </c>
      <c r="K22" s="14">
        <f t="shared" si="5"/>
        <v>40</v>
      </c>
      <c r="L22" s="14">
        <f t="shared" si="5"/>
        <v>32</v>
      </c>
      <c r="M22" s="14">
        <f t="shared" si="5"/>
        <v>26.666666666666668</v>
      </c>
      <c r="N22" s="14">
        <f t="shared" si="5"/>
        <v>22.857142857142858</v>
      </c>
      <c r="O22" s="14">
        <f t="shared" si="5"/>
        <v>20</v>
      </c>
      <c r="P22" s="14">
        <f t="shared" si="5"/>
        <v>17.777777777777779</v>
      </c>
      <c r="Q22" s="14">
        <f t="shared" si="5"/>
        <v>16</v>
      </c>
      <c r="R22" s="15">
        <f t="shared" si="6"/>
        <v>8</v>
      </c>
      <c r="S22" s="3"/>
    </row>
    <row r="23" spans="2:20">
      <c r="B23" s="65"/>
      <c r="C23" s="36">
        <v>22021678</v>
      </c>
      <c r="D23" s="34" t="s">
        <v>20</v>
      </c>
      <c r="E23" s="35" t="str">
        <f>VLOOKUP(C23,[1]Acessórios!$A:$F,6,0)</f>
        <v>Portfólio Vigente</v>
      </c>
      <c r="F23" s="35" t="s">
        <v>19</v>
      </c>
      <c r="G23" s="26">
        <f>VLOOKUP(C23,[2]Acessórios!$A:$Y,25,0)</f>
        <v>240</v>
      </c>
      <c r="H23" s="26">
        <f>VLOOKUP(C23,[2]Acessórios!$A:$Z,26,0)</f>
        <v>288</v>
      </c>
      <c r="I23" s="28">
        <f t="shared" si="5"/>
        <v>120</v>
      </c>
      <c r="J23" s="14">
        <f t="shared" si="5"/>
        <v>80</v>
      </c>
      <c r="K23" s="14">
        <f t="shared" si="5"/>
        <v>60</v>
      </c>
      <c r="L23" s="14">
        <f t="shared" si="5"/>
        <v>48</v>
      </c>
      <c r="M23" s="14">
        <f t="shared" si="5"/>
        <v>40</v>
      </c>
      <c r="N23" s="14">
        <f t="shared" si="5"/>
        <v>34.285714285714285</v>
      </c>
      <c r="O23" s="14">
        <f t="shared" si="5"/>
        <v>30</v>
      </c>
      <c r="P23" s="14">
        <f t="shared" si="5"/>
        <v>26.666666666666668</v>
      </c>
      <c r="Q23" s="14">
        <f t="shared" si="5"/>
        <v>24</v>
      </c>
      <c r="R23" s="15">
        <f t="shared" si="6"/>
        <v>12</v>
      </c>
      <c r="S23" s="3"/>
    </row>
    <row r="24" spans="2:20">
      <c r="B24" s="65"/>
      <c r="C24" s="33">
        <v>22021481</v>
      </c>
      <c r="D24" s="43" t="s">
        <v>21</v>
      </c>
      <c r="E24" s="35" t="str">
        <f>VLOOKUP(C24,[1]Acessórios!$A:$F,6,0)</f>
        <v>Portfólio Vigente</v>
      </c>
      <c r="F24" s="35" t="s">
        <v>19</v>
      </c>
      <c r="G24" s="26">
        <f>VLOOKUP(C24,[2]Acessórios!$A:$Y,25,0)</f>
        <v>190</v>
      </c>
      <c r="H24" s="26">
        <f>VLOOKUP(C24,[2]Acessórios!$A:$Z,26,0)</f>
        <v>216</v>
      </c>
      <c r="I24" s="28">
        <f t="shared" ref="I24:Q30" si="7">$G24/I$5</f>
        <v>95</v>
      </c>
      <c r="J24" s="14">
        <f t="shared" si="7"/>
        <v>63.333333333333336</v>
      </c>
      <c r="K24" s="14">
        <f t="shared" si="7"/>
        <v>47.5</v>
      </c>
      <c r="L24" s="14">
        <f t="shared" si="7"/>
        <v>38</v>
      </c>
      <c r="M24" s="14">
        <f t="shared" si="7"/>
        <v>31.666666666666668</v>
      </c>
      <c r="N24" s="14">
        <f t="shared" si="7"/>
        <v>27.142857142857142</v>
      </c>
      <c r="O24" s="14">
        <f t="shared" si="7"/>
        <v>23.75</v>
      </c>
      <c r="P24" s="14">
        <f t="shared" si="7"/>
        <v>21.111111111111111</v>
      </c>
      <c r="Q24" s="14">
        <f t="shared" si="7"/>
        <v>19</v>
      </c>
      <c r="R24" s="15">
        <f t="shared" si="6"/>
        <v>9</v>
      </c>
      <c r="S24" s="3"/>
    </row>
    <row r="25" spans="2:20" ht="15.75" thickBot="1">
      <c r="B25" s="66"/>
      <c r="C25" s="40">
        <v>22020780</v>
      </c>
      <c r="D25" s="34" t="s">
        <v>22</v>
      </c>
      <c r="E25" s="42" t="str">
        <f>VLOOKUP(C25,[1]Acessórios!$A:$F,6,0)</f>
        <v>Portfólio Vigente</v>
      </c>
      <c r="F25" s="42" t="s">
        <v>19</v>
      </c>
      <c r="G25" s="27">
        <f>VLOOKUP(C25,[2]Acessórios!$A:$Y,25,0)</f>
        <v>190</v>
      </c>
      <c r="H25" s="27">
        <f>VLOOKUP(C25,[2]Acessórios!$A:$Z,26,0)</f>
        <v>216</v>
      </c>
      <c r="I25" s="30">
        <f t="shared" si="7"/>
        <v>95</v>
      </c>
      <c r="J25" s="16">
        <f t="shared" si="7"/>
        <v>63.333333333333336</v>
      </c>
      <c r="K25" s="16">
        <f t="shared" si="7"/>
        <v>47.5</v>
      </c>
      <c r="L25" s="16">
        <f t="shared" si="7"/>
        <v>38</v>
      </c>
      <c r="M25" s="16">
        <f t="shared" si="7"/>
        <v>31.666666666666668</v>
      </c>
      <c r="N25" s="16">
        <f t="shared" si="7"/>
        <v>27.142857142857142</v>
      </c>
      <c r="O25" s="16">
        <f t="shared" si="7"/>
        <v>23.75</v>
      </c>
      <c r="P25" s="16">
        <f t="shared" si="7"/>
        <v>21.111111111111111</v>
      </c>
      <c r="Q25" s="16">
        <f t="shared" si="7"/>
        <v>19</v>
      </c>
      <c r="R25" s="17">
        <f t="shared" si="6"/>
        <v>9</v>
      </c>
      <c r="S25" s="3"/>
    </row>
    <row r="26" spans="2:20">
      <c r="B26" s="64" t="s">
        <v>65</v>
      </c>
      <c r="C26" s="50">
        <v>22020570</v>
      </c>
      <c r="D26" s="45" t="s">
        <v>69</v>
      </c>
      <c r="E26" s="35" t="str">
        <f>VLOOKUP(C26,[1]Acessórios!$A:$F,6,0)</f>
        <v>Fora de Portfólio</v>
      </c>
      <c r="F26" s="39" t="s">
        <v>17</v>
      </c>
      <c r="G26" s="26">
        <f>VLOOKUP(C26,[2]Acessórios!$A:$Y,25,0)</f>
        <v>40</v>
      </c>
      <c r="H26" s="26">
        <f>VLOOKUP(C26,[2]Acessórios!$A:$Z,26,0)</f>
        <v>48</v>
      </c>
      <c r="I26" s="29">
        <f t="shared" si="7"/>
        <v>20</v>
      </c>
      <c r="J26" s="18">
        <f t="shared" si="7"/>
        <v>13.333333333333334</v>
      </c>
      <c r="K26" s="22">
        <f t="shared" si="7"/>
        <v>10</v>
      </c>
      <c r="L26" s="18">
        <f t="shared" si="7"/>
        <v>8</v>
      </c>
      <c r="M26" s="18">
        <f t="shared" si="7"/>
        <v>6.666666666666667</v>
      </c>
      <c r="N26" s="22">
        <f t="shared" si="7"/>
        <v>5.7142857142857144</v>
      </c>
      <c r="O26" s="22">
        <f t="shared" si="7"/>
        <v>5</v>
      </c>
      <c r="P26" s="18">
        <f t="shared" si="7"/>
        <v>4.4444444444444446</v>
      </c>
      <c r="Q26" s="22">
        <f t="shared" si="7"/>
        <v>4</v>
      </c>
      <c r="R26" s="21">
        <f t="shared" si="6"/>
        <v>2</v>
      </c>
      <c r="S26" s="3"/>
    </row>
    <row r="27" spans="2:20">
      <c r="B27" s="65"/>
      <c r="C27" s="49">
        <v>22018145</v>
      </c>
      <c r="D27" s="38" t="s">
        <v>39</v>
      </c>
      <c r="E27" s="35" t="str">
        <f>VLOOKUP(C27,[1]Acessórios!$A:$F,6,0)</f>
        <v>Portfólio Vigente</v>
      </c>
      <c r="F27" s="39" t="s">
        <v>16</v>
      </c>
      <c r="G27" s="26">
        <f>VLOOKUP(C27,[2]Acessórios!$A:$Y,25,0)</f>
        <v>80</v>
      </c>
      <c r="H27" s="26">
        <f>VLOOKUP(C27,[2]Acessórios!$A:$Z,26,0)</f>
        <v>96</v>
      </c>
      <c r="I27" s="29">
        <f t="shared" si="7"/>
        <v>40</v>
      </c>
      <c r="J27" s="18">
        <f t="shared" si="7"/>
        <v>26.666666666666668</v>
      </c>
      <c r="K27" s="14">
        <f t="shared" si="7"/>
        <v>20</v>
      </c>
      <c r="L27" s="18">
        <f t="shared" si="7"/>
        <v>16</v>
      </c>
      <c r="M27" s="18">
        <f t="shared" si="7"/>
        <v>13.333333333333334</v>
      </c>
      <c r="N27" s="14">
        <f t="shared" si="7"/>
        <v>11.428571428571429</v>
      </c>
      <c r="O27" s="14">
        <f t="shared" si="7"/>
        <v>10</v>
      </c>
      <c r="P27" s="18">
        <f t="shared" si="7"/>
        <v>8.8888888888888893</v>
      </c>
      <c r="Q27" s="14">
        <f t="shared" si="7"/>
        <v>8</v>
      </c>
      <c r="R27" s="21">
        <f t="shared" si="6"/>
        <v>4</v>
      </c>
      <c r="S27" s="3" t="e">
        <f>IF(VLOOKUP(D27,'[3]LISTA FINAL'!$B:$AB,27,0),"VERDADEIRO","FALSO")</f>
        <v>#N/A</v>
      </c>
      <c r="T27" s="5" t="e">
        <f>IF(VLOOKUP(D27,'[3]LISTA FINAL'!$B:$AC,28,0),"VERDADEIRO","FALSO")</f>
        <v>#N/A</v>
      </c>
    </row>
    <row r="28" spans="2:20">
      <c r="B28" s="65"/>
      <c r="C28" s="49">
        <v>22020199</v>
      </c>
      <c r="D28" s="38" t="s">
        <v>40</v>
      </c>
      <c r="E28" s="35" t="str">
        <f>VLOOKUP(C28,[1]Acessórios!$A:$F,6,0)</f>
        <v>Portfólio Vigente</v>
      </c>
      <c r="F28" s="39" t="s">
        <v>14</v>
      </c>
      <c r="G28" s="26">
        <f>VLOOKUP(C28,[2]Acessórios!$A:$Y,25,0)</f>
        <v>150</v>
      </c>
      <c r="H28" s="26">
        <f>VLOOKUP(C28,[2]Acessórios!$A:$Z,26,0)</f>
        <v>168</v>
      </c>
      <c r="I28" s="29">
        <f t="shared" si="7"/>
        <v>75</v>
      </c>
      <c r="J28" s="18">
        <f t="shared" si="7"/>
        <v>50</v>
      </c>
      <c r="K28" s="14">
        <f t="shared" si="7"/>
        <v>37.5</v>
      </c>
      <c r="L28" s="18">
        <f t="shared" si="7"/>
        <v>30</v>
      </c>
      <c r="M28" s="18">
        <f t="shared" si="7"/>
        <v>25</v>
      </c>
      <c r="N28" s="14">
        <f t="shared" si="7"/>
        <v>21.428571428571427</v>
      </c>
      <c r="O28" s="14">
        <f t="shared" si="7"/>
        <v>18.75</v>
      </c>
      <c r="P28" s="18">
        <f t="shared" si="7"/>
        <v>16.666666666666668</v>
      </c>
      <c r="Q28" s="14">
        <f t="shared" si="7"/>
        <v>15</v>
      </c>
      <c r="R28" s="21">
        <f t="shared" si="6"/>
        <v>7</v>
      </c>
      <c r="S28" s="3"/>
    </row>
    <row r="29" spans="2:20">
      <c r="B29" s="65"/>
      <c r="C29" s="49">
        <v>22018330</v>
      </c>
      <c r="D29" s="34" t="s">
        <v>37</v>
      </c>
      <c r="E29" s="35" t="str">
        <f>VLOOKUP(C29,[1]Acessórios!$A:$F,6,0)</f>
        <v>Portfólio Vigente</v>
      </c>
      <c r="F29" s="35" t="s">
        <v>15</v>
      </c>
      <c r="G29" s="26">
        <f>VLOOKUP(C29,[2]Acessórios!$A:$Y,25,0)</f>
        <v>190</v>
      </c>
      <c r="H29" s="26">
        <f>VLOOKUP(C29,[2]Acessórios!$A:$Z,26,0)</f>
        <v>216</v>
      </c>
      <c r="I29" s="28">
        <f t="shared" si="7"/>
        <v>95</v>
      </c>
      <c r="J29" s="14">
        <f t="shared" si="7"/>
        <v>63.333333333333336</v>
      </c>
      <c r="K29" s="14">
        <f t="shared" si="7"/>
        <v>47.5</v>
      </c>
      <c r="L29" s="14">
        <f t="shared" si="7"/>
        <v>38</v>
      </c>
      <c r="M29" s="14">
        <f t="shared" si="7"/>
        <v>31.666666666666668</v>
      </c>
      <c r="N29" s="14">
        <f t="shared" si="7"/>
        <v>27.142857142857142</v>
      </c>
      <c r="O29" s="14">
        <f t="shared" si="7"/>
        <v>23.75</v>
      </c>
      <c r="P29" s="14">
        <f t="shared" si="7"/>
        <v>21.111111111111111</v>
      </c>
      <c r="Q29" s="14">
        <f t="shared" si="7"/>
        <v>19</v>
      </c>
      <c r="R29" s="15">
        <f t="shared" si="6"/>
        <v>9</v>
      </c>
      <c r="S29" s="3" t="e">
        <f>IF(VLOOKUP(D29,'[3]LISTA FINAL'!$B:$AB,27,0),"VERDADEIRO","FALSO")</f>
        <v>#N/A</v>
      </c>
      <c r="T29" s="5" t="e">
        <f>IF(VLOOKUP(D29,'[3]LISTA FINAL'!$B:$AC,28,0),"VERDADEIRO","FALSO")</f>
        <v>#N/A</v>
      </c>
    </row>
    <row r="30" spans="2:20">
      <c r="B30" s="65"/>
      <c r="C30" s="49">
        <v>22018726</v>
      </c>
      <c r="D30" s="34" t="s">
        <v>38</v>
      </c>
      <c r="E30" s="35" t="str">
        <f>VLOOKUP(C30,[1]Acessórios!$A:$F,6,0)</f>
        <v>Portfólio Vigente</v>
      </c>
      <c r="F30" s="35" t="s">
        <v>15</v>
      </c>
      <c r="G30" s="26">
        <f>VLOOKUP(C30,[2]Acessórios!$A:$Y,25,0)</f>
        <v>1230</v>
      </c>
      <c r="H30" s="26">
        <f>VLOOKUP(C30,[2]Acessórios!$A:$Z,26,0)</f>
        <v>1392</v>
      </c>
      <c r="I30" s="28">
        <f t="shared" si="7"/>
        <v>615</v>
      </c>
      <c r="J30" s="14">
        <f t="shared" si="7"/>
        <v>410</v>
      </c>
      <c r="K30" s="14">
        <f t="shared" si="7"/>
        <v>307.5</v>
      </c>
      <c r="L30" s="14">
        <f t="shared" si="7"/>
        <v>246</v>
      </c>
      <c r="M30" s="14">
        <f t="shared" si="7"/>
        <v>205</v>
      </c>
      <c r="N30" s="14">
        <f t="shared" si="7"/>
        <v>175.71428571428572</v>
      </c>
      <c r="O30" s="14">
        <f t="shared" si="7"/>
        <v>153.75</v>
      </c>
      <c r="P30" s="14">
        <f t="shared" si="7"/>
        <v>136.66666666666666</v>
      </c>
      <c r="Q30" s="14">
        <f t="shared" si="7"/>
        <v>123</v>
      </c>
      <c r="R30" s="15">
        <f t="shared" si="6"/>
        <v>58</v>
      </c>
      <c r="S30" s="3"/>
    </row>
    <row r="31" spans="2:20">
      <c r="B31" s="65"/>
      <c r="C31" s="48">
        <v>22020854</v>
      </c>
      <c r="D31" s="43" t="s">
        <v>44</v>
      </c>
      <c r="E31" s="35" t="str">
        <f>VLOOKUP(C31,[1]Acessórios!$A:$F,6,0)</f>
        <v>Portfólio Vigente</v>
      </c>
      <c r="F31" s="44" t="s">
        <v>15</v>
      </c>
      <c r="G31" s="26">
        <f>VLOOKUP(C31,[2]Acessórios!$A:$Y,25,0)</f>
        <v>2320</v>
      </c>
      <c r="H31" s="26">
        <f>VLOOKUP(C31,[2]Acessórios!$A:$Z,26,0)</f>
        <v>2616</v>
      </c>
      <c r="I31" s="28">
        <f t="shared" ref="I31:Q45" si="8">$G31/I$5</f>
        <v>1160</v>
      </c>
      <c r="J31" s="14">
        <f t="shared" si="8"/>
        <v>773.33333333333337</v>
      </c>
      <c r="K31" s="14">
        <f t="shared" si="8"/>
        <v>580</v>
      </c>
      <c r="L31" s="14">
        <f t="shared" si="8"/>
        <v>464</v>
      </c>
      <c r="M31" s="14">
        <f t="shared" si="8"/>
        <v>386.66666666666669</v>
      </c>
      <c r="N31" s="14">
        <f t="shared" si="8"/>
        <v>331.42857142857144</v>
      </c>
      <c r="O31" s="14">
        <f t="shared" si="8"/>
        <v>290</v>
      </c>
      <c r="P31" s="14">
        <f t="shared" si="8"/>
        <v>257.77777777777777</v>
      </c>
      <c r="Q31" s="14">
        <f t="shared" si="8"/>
        <v>232</v>
      </c>
      <c r="R31" s="15">
        <f t="shared" si="6"/>
        <v>109</v>
      </c>
      <c r="S31" s="3"/>
    </row>
    <row r="32" spans="2:20">
      <c r="B32" s="65"/>
      <c r="C32" s="48">
        <v>22020348</v>
      </c>
      <c r="D32" s="43" t="s">
        <v>43</v>
      </c>
      <c r="E32" s="35" t="str">
        <f>VLOOKUP(C32,[1]Acessórios!$A:$F,6,0)</f>
        <v>Portfólio Vigente</v>
      </c>
      <c r="F32" s="44" t="s">
        <v>15</v>
      </c>
      <c r="G32" s="26">
        <f>VLOOKUP(C32,[2]Acessórios!$A:$Y,25,0)</f>
        <v>1750</v>
      </c>
      <c r="H32" s="26">
        <f>VLOOKUP(C32,[2]Acessórios!$A:$Z,26,0)</f>
        <v>1968</v>
      </c>
      <c r="I32" s="28">
        <f t="shared" si="8"/>
        <v>875</v>
      </c>
      <c r="J32" s="14">
        <f t="shared" si="8"/>
        <v>583.33333333333337</v>
      </c>
      <c r="K32" s="14">
        <f t="shared" si="8"/>
        <v>437.5</v>
      </c>
      <c r="L32" s="14">
        <f t="shared" si="8"/>
        <v>350</v>
      </c>
      <c r="M32" s="14">
        <f t="shared" si="8"/>
        <v>291.66666666666669</v>
      </c>
      <c r="N32" s="14">
        <f t="shared" si="8"/>
        <v>250</v>
      </c>
      <c r="O32" s="14">
        <f t="shared" si="8"/>
        <v>218.75</v>
      </c>
      <c r="P32" s="14">
        <f t="shared" si="8"/>
        <v>194.44444444444446</v>
      </c>
      <c r="Q32" s="14">
        <f t="shared" si="8"/>
        <v>175</v>
      </c>
      <c r="R32" s="15">
        <f t="shared" si="6"/>
        <v>82</v>
      </c>
      <c r="S32" s="3"/>
    </row>
    <row r="33" spans="2:19">
      <c r="B33" s="65"/>
      <c r="C33" s="48">
        <v>22021367</v>
      </c>
      <c r="D33" s="43" t="s">
        <v>42</v>
      </c>
      <c r="E33" s="35" t="str">
        <f>VLOOKUP(C33,[1]Acessórios!$A:$F,6,0)</f>
        <v>Portfólio Vigente</v>
      </c>
      <c r="F33" s="44" t="s">
        <v>16</v>
      </c>
      <c r="G33" s="26">
        <f>VLOOKUP(C33,[2]Acessórios!$A:$Y,25,0)</f>
        <v>270</v>
      </c>
      <c r="H33" s="26">
        <f>VLOOKUP(C33,[2]Acessórios!$A:$Z,26,0)</f>
        <v>312</v>
      </c>
      <c r="I33" s="31">
        <f t="shared" si="8"/>
        <v>135</v>
      </c>
      <c r="J33" s="20">
        <f t="shared" si="8"/>
        <v>90</v>
      </c>
      <c r="K33" s="20">
        <f t="shared" si="8"/>
        <v>67.5</v>
      </c>
      <c r="L33" s="20">
        <f t="shared" si="8"/>
        <v>54</v>
      </c>
      <c r="M33" s="20">
        <f t="shared" si="8"/>
        <v>45</v>
      </c>
      <c r="N33" s="20">
        <f t="shared" si="8"/>
        <v>38.571428571428569</v>
      </c>
      <c r="O33" s="20">
        <f t="shared" si="8"/>
        <v>33.75</v>
      </c>
      <c r="P33" s="20">
        <f t="shared" si="8"/>
        <v>30</v>
      </c>
      <c r="Q33" s="20">
        <f t="shared" si="8"/>
        <v>27</v>
      </c>
      <c r="R33" s="25">
        <f t="shared" si="6"/>
        <v>13</v>
      </c>
      <c r="S33" s="3"/>
    </row>
    <row r="34" spans="2:19">
      <c r="B34" s="65"/>
      <c r="C34" s="49">
        <v>22021368</v>
      </c>
      <c r="D34" s="34" t="s">
        <v>41</v>
      </c>
      <c r="E34" s="35" t="str">
        <f>VLOOKUP(C34,[1]Acessórios!$A:$F,6,0)</f>
        <v>Portfólio Vigente</v>
      </c>
      <c r="F34" s="35" t="s">
        <v>16</v>
      </c>
      <c r="G34" s="26">
        <f>VLOOKUP(C34,[2]Acessórios!$A:$Y,25,0)</f>
        <v>360</v>
      </c>
      <c r="H34" s="26">
        <f>VLOOKUP(C34,[2]Acessórios!$A:$Z,26,0)</f>
        <v>408</v>
      </c>
      <c r="I34" s="28">
        <f t="shared" si="8"/>
        <v>180</v>
      </c>
      <c r="J34" s="14">
        <f t="shared" si="8"/>
        <v>120</v>
      </c>
      <c r="K34" s="14">
        <f t="shared" si="8"/>
        <v>90</v>
      </c>
      <c r="L34" s="14">
        <f t="shared" si="8"/>
        <v>72</v>
      </c>
      <c r="M34" s="14">
        <f t="shared" si="8"/>
        <v>60</v>
      </c>
      <c r="N34" s="14">
        <f t="shared" si="8"/>
        <v>51.428571428571431</v>
      </c>
      <c r="O34" s="14">
        <f t="shared" si="8"/>
        <v>45</v>
      </c>
      <c r="P34" s="14">
        <f t="shared" si="8"/>
        <v>40</v>
      </c>
      <c r="Q34" s="14">
        <f t="shared" si="8"/>
        <v>36</v>
      </c>
      <c r="R34" s="15">
        <f t="shared" si="6"/>
        <v>17</v>
      </c>
      <c r="S34" s="3"/>
    </row>
    <row r="35" spans="2:19">
      <c r="B35" s="65"/>
      <c r="C35" s="49">
        <v>22022123</v>
      </c>
      <c r="D35" s="34" t="s">
        <v>53</v>
      </c>
      <c r="E35" s="35" t="str">
        <f>VLOOKUP(C35,[1]Acessórios!$A:$F,6,0)</f>
        <v>Portfólio Vigente</v>
      </c>
      <c r="F35" s="35" t="s">
        <v>14</v>
      </c>
      <c r="G35" s="26">
        <f>VLOOKUP(C35,[2]Acessórios!$A:$Y,25,0)</f>
        <v>480</v>
      </c>
      <c r="H35" s="26">
        <f>VLOOKUP(C35,[2]Acessórios!$A:$Z,26,0)</f>
        <v>552</v>
      </c>
      <c r="I35" s="28">
        <f t="shared" si="8"/>
        <v>240</v>
      </c>
      <c r="J35" s="14">
        <f t="shared" si="8"/>
        <v>160</v>
      </c>
      <c r="K35" s="14">
        <f t="shared" si="8"/>
        <v>120</v>
      </c>
      <c r="L35" s="14">
        <f t="shared" si="8"/>
        <v>96</v>
      </c>
      <c r="M35" s="14">
        <f t="shared" si="8"/>
        <v>80</v>
      </c>
      <c r="N35" s="14">
        <f t="shared" si="8"/>
        <v>68.571428571428569</v>
      </c>
      <c r="O35" s="14">
        <f t="shared" si="8"/>
        <v>60</v>
      </c>
      <c r="P35" s="14">
        <f t="shared" si="8"/>
        <v>53.333333333333336</v>
      </c>
      <c r="Q35" s="14">
        <f t="shared" si="8"/>
        <v>48</v>
      </c>
      <c r="R35" s="15">
        <f t="shared" si="6"/>
        <v>23</v>
      </c>
      <c r="S35" s="3"/>
    </row>
    <row r="36" spans="2:19">
      <c r="B36" s="65"/>
      <c r="C36" s="49">
        <v>22020794</v>
      </c>
      <c r="D36" s="34" t="s">
        <v>67</v>
      </c>
      <c r="E36" s="35" t="s">
        <v>66</v>
      </c>
      <c r="F36" s="35" t="s">
        <v>14</v>
      </c>
      <c r="G36" s="26">
        <f>VLOOKUP(C36,[2]Acessórios!$A:$Y,25,0)</f>
        <v>860</v>
      </c>
      <c r="H36" s="26">
        <f>VLOOKUP(C36,[2]Acessórios!$A:$Z,26,0)</f>
        <v>960</v>
      </c>
      <c r="I36" s="28">
        <f t="shared" si="8"/>
        <v>430</v>
      </c>
      <c r="J36" s="14">
        <f t="shared" si="8"/>
        <v>286.66666666666669</v>
      </c>
      <c r="K36" s="14">
        <f t="shared" si="8"/>
        <v>215</v>
      </c>
      <c r="L36" s="14">
        <f t="shared" si="8"/>
        <v>172</v>
      </c>
      <c r="M36" s="14">
        <f t="shared" si="8"/>
        <v>143.33333333333334</v>
      </c>
      <c r="N36" s="14">
        <f t="shared" si="8"/>
        <v>122.85714285714286</v>
      </c>
      <c r="O36" s="14">
        <f t="shared" si="8"/>
        <v>107.5</v>
      </c>
      <c r="P36" s="14">
        <f t="shared" si="8"/>
        <v>95.555555555555557</v>
      </c>
      <c r="Q36" s="14">
        <f t="shared" si="8"/>
        <v>86</v>
      </c>
      <c r="R36" s="15">
        <f t="shared" si="6"/>
        <v>40</v>
      </c>
      <c r="S36" s="3"/>
    </row>
    <row r="37" spans="2:19">
      <c r="B37" s="65"/>
      <c r="C37" s="49">
        <v>22021820</v>
      </c>
      <c r="D37" s="34" t="s">
        <v>70</v>
      </c>
      <c r="E37" s="35" t="s">
        <v>66</v>
      </c>
      <c r="F37" s="35" t="s">
        <v>16</v>
      </c>
      <c r="G37" s="26">
        <f>VLOOKUP(C37,[2]Acessórios!$A:$Y,25,0)</f>
        <v>250</v>
      </c>
      <c r="H37" s="26">
        <f>VLOOKUP(C37,[2]Acessórios!$A:$Z,26,0)</f>
        <v>288</v>
      </c>
      <c r="I37" s="28">
        <f t="shared" si="8"/>
        <v>125</v>
      </c>
      <c r="J37" s="14">
        <f t="shared" si="8"/>
        <v>83.333333333333329</v>
      </c>
      <c r="K37" s="14">
        <f t="shared" si="8"/>
        <v>62.5</v>
      </c>
      <c r="L37" s="14">
        <f t="shared" si="8"/>
        <v>50</v>
      </c>
      <c r="M37" s="14">
        <f t="shared" si="8"/>
        <v>41.666666666666664</v>
      </c>
      <c r="N37" s="14">
        <f t="shared" si="8"/>
        <v>35.714285714285715</v>
      </c>
      <c r="O37" s="14">
        <f t="shared" si="8"/>
        <v>31.25</v>
      </c>
      <c r="P37" s="14">
        <f t="shared" si="8"/>
        <v>27.777777777777779</v>
      </c>
      <c r="Q37" s="14">
        <f t="shared" si="8"/>
        <v>25</v>
      </c>
      <c r="R37" s="15">
        <f t="shared" si="6"/>
        <v>12</v>
      </c>
      <c r="S37" s="3"/>
    </row>
    <row r="38" spans="2:19">
      <c r="B38" s="65"/>
      <c r="C38" s="49">
        <v>22022173</v>
      </c>
      <c r="D38" s="34" t="s">
        <v>54</v>
      </c>
      <c r="E38" s="35" t="str">
        <f>VLOOKUP(C38,[1]Acessórios!$A:$F,6,0)</f>
        <v>Portfólio Vigente</v>
      </c>
      <c r="F38" s="35" t="s">
        <v>17</v>
      </c>
      <c r="G38" s="26">
        <f>VLOOKUP(C38,[2]Acessórios!$A:$Y,25,0)</f>
        <v>200</v>
      </c>
      <c r="H38" s="26">
        <f>VLOOKUP(C38,[2]Acessórios!$A:$Z,26,0)</f>
        <v>216</v>
      </c>
      <c r="I38" s="28">
        <f t="shared" si="8"/>
        <v>100</v>
      </c>
      <c r="J38" s="14">
        <f t="shared" si="8"/>
        <v>66.666666666666671</v>
      </c>
      <c r="K38" s="14">
        <f t="shared" si="8"/>
        <v>50</v>
      </c>
      <c r="L38" s="14">
        <f t="shared" si="8"/>
        <v>40</v>
      </c>
      <c r="M38" s="14">
        <f t="shared" si="8"/>
        <v>33.333333333333336</v>
      </c>
      <c r="N38" s="14">
        <f t="shared" si="8"/>
        <v>28.571428571428573</v>
      </c>
      <c r="O38" s="14">
        <f t="shared" si="8"/>
        <v>25</v>
      </c>
      <c r="P38" s="14">
        <f t="shared" si="8"/>
        <v>22.222222222222221</v>
      </c>
      <c r="Q38" s="14">
        <f t="shared" si="8"/>
        <v>20</v>
      </c>
      <c r="R38" s="15">
        <f t="shared" si="6"/>
        <v>9</v>
      </c>
      <c r="S38" s="3"/>
    </row>
    <row r="39" spans="2:19" ht="15.75" thickBot="1">
      <c r="B39" s="66"/>
      <c r="C39" s="40">
        <v>22022059</v>
      </c>
      <c r="D39" s="41" t="s">
        <v>52</v>
      </c>
      <c r="E39" s="42" t="str">
        <f>VLOOKUP(C39,[1]Acessórios!$A:$F,6,0)</f>
        <v>Portfólio Vigente</v>
      </c>
      <c r="F39" s="42" t="s">
        <v>15</v>
      </c>
      <c r="G39" s="27">
        <f>VLOOKUP(C39,[2]Acessórios!$A:$Y,25,0)</f>
        <v>200</v>
      </c>
      <c r="H39" s="27">
        <f>VLOOKUP(C39,[2]Acessórios!$A:$Z,26,0)</f>
        <v>216</v>
      </c>
      <c r="I39" s="30">
        <f t="shared" si="8"/>
        <v>100</v>
      </c>
      <c r="J39" s="16">
        <f t="shared" si="8"/>
        <v>66.666666666666671</v>
      </c>
      <c r="K39" s="16">
        <f t="shared" si="8"/>
        <v>50</v>
      </c>
      <c r="L39" s="16">
        <f t="shared" si="8"/>
        <v>40</v>
      </c>
      <c r="M39" s="16">
        <f t="shared" si="8"/>
        <v>33.333333333333336</v>
      </c>
      <c r="N39" s="16">
        <f t="shared" si="8"/>
        <v>28.571428571428573</v>
      </c>
      <c r="O39" s="16">
        <f t="shared" si="8"/>
        <v>25</v>
      </c>
      <c r="P39" s="16">
        <f t="shared" si="8"/>
        <v>22.222222222222221</v>
      </c>
      <c r="Q39" s="16">
        <f t="shared" si="8"/>
        <v>20</v>
      </c>
      <c r="R39" s="17">
        <f t="shared" si="6"/>
        <v>9</v>
      </c>
      <c r="S39" s="3"/>
    </row>
    <row r="40" spans="2:19">
      <c r="B40" s="65" t="s">
        <v>64</v>
      </c>
      <c r="C40" s="37">
        <v>22021310</v>
      </c>
      <c r="D40" s="38" t="s">
        <v>34</v>
      </c>
      <c r="E40" s="35" t="str">
        <f>VLOOKUP(C40,[1]Acessórios!$A:$F,6,0)</f>
        <v>Portfólio Vigente</v>
      </c>
      <c r="F40" s="39" t="s">
        <v>19</v>
      </c>
      <c r="G40" s="26">
        <f>VLOOKUP(C40,[2]Acessórios!$A:$Y,25,0)</f>
        <v>130</v>
      </c>
      <c r="H40" s="26">
        <f>VLOOKUP(C40,[2]Acessórios!$A:$Z,26,0)</f>
        <v>144</v>
      </c>
      <c r="I40" s="29">
        <f t="shared" si="8"/>
        <v>65</v>
      </c>
      <c r="J40" s="18">
        <f t="shared" si="8"/>
        <v>43.333333333333336</v>
      </c>
      <c r="K40" s="18">
        <f t="shared" si="8"/>
        <v>32.5</v>
      </c>
      <c r="L40" s="18">
        <f t="shared" si="8"/>
        <v>26</v>
      </c>
      <c r="M40" s="18">
        <f t="shared" si="8"/>
        <v>21.666666666666668</v>
      </c>
      <c r="N40" s="18">
        <f t="shared" si="8"/>
        <v>18.571428571428573</v>
      </c>
      <c r="O40" s="18">
        <f t="shared" si="8"/>
        <v>16.25</v>
      </c>
      <c r="P40" s="18">
        <f t="shared" si="8"/>
        <v>14.444444444444445</v>
      </c>
      <c r="Q40" s="18">
        <f t="shared" si="8"/>
        <v>13</v>
      </c>
      <c r="R40" s="21">
        <f t="shared" si="6"/>
        <v>6</v>
      </c>
      <c r="S40" s="3"/>
    </row>
    <row r="41" spans="2:19">
      <c r="B41" s="65"/>
      <c r="C41" s="37">
        <v>22021308</v>
      </c>
      <c r="D41" s="38" t="s">
        <v>35</v>
      </c>
      <c r="E41" s="35" t="s">
        <v>6</v>
      </c>
      <c r="F41" s="39" t="s">
        <v>19</v>
      </c>
      <c r="G41" s="26">
        <v>130</v>
      </c>
      <c r="H41" s="26">
        <v>144</v>
      </c>
      <c r="I41" s="29">
        <f t="shared" si="8"/>
        <v>65</v>
      </c>
      <c r="J41" s="18">
        <f t="shared" si="8"/>
        <v>43.333333333333336</v>
      </c>
      <c r="K41" s="18">
        <f t="shared" si="8"/>
        <v>32.5</v>
      </c>
      <c r="L41" s="18">
        <f t="shared" si="8"/>
        <v>26</v>
      </c>
      <c r="M41" s="18">
        <f t="shared" si="8"/>
        <v>21.666666666666668</v>
      </c>
      <c r="N41" s="18">
        <f t="shared" si="8"/>
        <v>18.571428571428573</v>
      </c>
      <c r="O41" s="18">
        <f t="shared" si="8"/>
        <v>16.25</v>
      </c>
      <c r="P41" s="18">
        <f t="shared" si="8"/>
        <v>14.444444444444445</v>
      </c>
      <c r="Q41" s="18">
        <f t="shared" si="8"/>
        <v>13</v>
      </c>
      <c r="R41" s="21">
        <f t="shared" si="6"/>
        <v>6</v>
      </c>
      <c r="S41" s="3"/>
    </row>
    <row r="42" spans="2:19">
      <c r="B42" s="65"/>
      <c r="C42" s="37">
        <v>22021297</v>
      </c>
      <c r="D42" s="38" t="s">
        <v>57</v>
      </c>
      <c r="E42" s="35" t="str">
        <f>VLOOKUP(C42,[1]Acessórios!$A:$F,6,0)</f>
        <v>Portfólio Vigente</v>
      </c>
      <c r="F42" s="39" t="s">
        <v>19</v>
      </c>
      <c r="G42" s="26">
        <f>VLOOKUP(C42,[2]Acessórios!$A:$Y,25,0)</f>
        <v>110</v>
      </c>
      <c r="H42" s="26">
        <f>VLOOKUP(C42,[2]Acessórios!$A:$Z,26,0)</f>
        <v>120</v>
      </c>
      <c r="I42" s="29">
        <f t="shared" si="8"/>
        <v>55</v>
      </c>
      <c r="J42" s="18">
        <f t="shared" si="8"/>
        <v>36.666666666666664</v>
      </c>
      <c r="K42" s="18">
        <f t="shared" si="8"/>
        <v>27.5</v>
      </c>
      <c r="L42" s="18">
        <f t="shared" si="8"/>
        <v>22</v>
      </c>
      <c r="M42" s="18">
        <f t="shared" si="8"/>
        <v>18.333333333333332</v>
      </c>
      <c r="N42" s="18">
        <f t="shared" si="8"/>
        <v>15.714285714285714</v>
      </c>
      <c r="O42" s="18">
        <f t="shared" si="8"/>
        <v>13.75</v>
      </c>
      <c r="P42" s="18">
        <f t="shared" si="8"/>
        <v>12.222222222222221</v>
      </c>
      <c r="Q42" s="18">
        <f t="shared" si="8"/>
        <v>11</v>
      </c>
      <c r="R42" s="21">
        <f t="shared" si="6"/>
        <v>5</v>
      </c>
      <c r="S42" s="3"/>
    </row>
    <row r="43" spans="2:19">
      <c r="B43" s="65"/>
      <c r="C43" s="37">
        <v>22021302</v>
      </c>
      <c r="D43" s="38" t="s">
        <v>58</v>
      </c>
      <c r="E43" s="35" t="str">
        <f>VLOOKUP(C43,[1]Acessórios!$A:$F,6,0)</f>
        <v>Portfólio Vigente</v>
      </c>
      <c r="F43" s="39" t="s">
        <v>19</v>
      </c>
      <c r="G43" s="26">
        <f>VLOOKUP(C43,[2]Acessórios!$A:$Y,25,0)</f>
        <v>110</v>
      </c>
      <c r="H43" s="26">
        <f>VLOOKUP(C43,[2]Acessórios!$A:$Z,26,0)</f>
        <v>120</v>
      </c>
      <c r="I43" s="29">
        <f t="shared" si="8"/>
        <v>55</v>
      </c>
      <c r="J43" s="18">
        <f t="shared" si="8"/>
        <v>36.666666666666664</v>
      </c>
      <c r="K43" s="18">
        <f t="shared" si="8"/>
        <v>27.5</v>
      </c>
      <c r="L43" s="18">
        <f t="shared" si="8"/>
        <v>22</v>
      </c>
      <c r="M43" s="18">
        <f t="shared" si="8"/>
        <v>18.333333333333332</v>
      </c>
      <c r="N43" s="18">
        <f t="shared" si="8"/>
        <v>15.714285714285714</v>
      </c>
      <c r="O43" s="18">
        <f t="shared" si="8"/>
        <v>13.75</v>
      </c>
      <c r="P43" s="18">
        <f t="shared" si="8"/>
        <v>12.222222222222221</v>
      </c>
      <c r="Q43" s="18">
        <f t="shared" si="8"/>
        <v>11</v>
      </c>
      <c r="R43" s="21">
        <f t="shared" si="6"/>
        <v>5</v>
      </c>
      <c r="S43" s="3"/>
    </row>
    <row r="44" spans="2:19">
      <c r="B44" s="65"/>
      <c r="C44" s="36">
        <v>22021307</v>
      </c>
      <c r="D44" s="34" t="s">
        <v>23</v>
      </c>
      <c r="E44" s="35" t="str">
        <f>VLOOKUP(C44,[1]Acessórios!$A:$F,6,0)</f>
        <v>Portfólio Vigente</v>
      </c>
      <c r="F44" s="35" t="s">
        <v>19</v>
      </c>
      <c r="G44" s="26">
        <f>VLOOKUP(C44,[2]Acessórios!$A:$Y,25,0)</f>
        <v>150</v>
      </c>
      <c r="H44" s="26">
        <f>VLOOKUP(C44,[2]Acessórios!$A:$Z,26,0)</f>
        <v>168</v>
      </c>
      <c r="I44" s="28">
        <f t="shared" si="8"/>
        <v>75</v>
      </c>
      <c r="J44" s="14">
        <f t="shared" si="8"/>
        <v>50</v>
      </c>
      <c r="K44" s="14">
        <f t="shared" si="8"/>
        <v>37.5</v>
      </c>
      <c r="L44" s="14">
        <f t="shared" si="8"/>
        <v>30</v>
      </c>
      <c r="M44" s="14">
        <f t="shared" si="8"/>
        <v>25</v>
      </c>
      <c r="N44" s="14">
        <f t="shared" si="8"/>
        <v>21.428571428571427</v>
      </c>
      <c r="O44" s="14">
        <f t="shared" si="8"/>
        <v>18.75</v>
      </c>
      <c r="P44" s="14">
        <f t="shared" si="8"/>
        <v>16.666666666666668</v>
      </c>
      <c r="Q44" s="14">
        <f t="shared" si="8"/>
        <v>15</v>
      </c>
      <c r="R44" s="15">
        <f t="shared" si="6"/>
        <v>7</v>
      </c>
      <c r="S44" s="3"/>
    </row>
    <row r="45" spans="2:19">
      <c r="B45" s="65"/>
      <c r="C45" s="36">
        <v>22021309</v>
      </c>
      <c r="D45" s="34" t="s">
        <v>24</v>
      </c>
      <c r="E45" s="35" t="str">
        <f>VLOOKUP(C45,[1]Acessórios!$A:$F,6,0)</f>
        <v>Portfólio Vigente</v>
      </c>
      <c r="F45" s="35" t="s">
        <v>19</v>
      </c>
      <c r="G45" s="26">
        <f>VLOOKUP(C45,[2]Acessórios!$A:$Y,25,0)</f>
        <v>150</v>
      </c>
      <c r="H45" s="26">
        <f>VLOOKUP(C45,[2]Acessórios!$A:$Z,26,0)</f>
        <v>168</v>
      </c>
      <c r="I45" s="28">
        <f t="shared" si="8"/>
        <v>75</v>
      </c>
      <c r="J45" s="14">
        <f t="shared" si="8"/>
        <v>50</v>
      </c>
      <c r="K45" s="14">
        <f t="shared" si="8"/>
        <v>37.5</v>
      </c>
      <c r="L45" s="14">
        <f t="shared" si="8"/>
        <v>30</v>
      </c>
      <c r="M45" s="14">
        <f t="shared" si="8"/>
        <v>25</v>
      </c>
      <c r="N45" s="14">
        <f t="shared" si="8"/>
        <v>21.428571428571427</v>
      </c>
      <c r="O45" s="14">
        <f t="shared" si="8"/>
        <v>18.75</v>
      </c>
      <c r="P45" s="14">
        <f t="shared" si="8"/>
        <v>16.666666666666668</v>
      </c>
      <c r="Q45" s="14">
        <f t="shared" si="8"/>
        <v>15</v>
      </c>
      <c r="R45" s="15">
        <f t="shared" si="6"/>
        <v>7</v>
      </c>
      <c r="S45" s="3"/>
    </row>
    <row r="46" spans="2:19">
      <c r="B46" s="65"/>
      <c r="C46" s="36">
        <v>22021311</v>
      </c>
      <c r="D46" s="34" t="s">
        <v>25</v>
      </c>
      <c r="E46" s="35" t="str">
        <f>VLOOKUP(C46,[1]Acessórios!$A:$F,6,0)</f>
        <v>Portfólio Vigente</v>
      </c>
      <c r="F46" s="35" t="s">
        <v>19</v>
      </c>
      <c r="G46" s="26">
        <f>VLOOKUP(C46,[2]Acessórios!$A:$Y,25,0)</f>
        <v>170</v>
      </c>
      <c r="H46" s="26">
        <f>VLOOKUP(C46,[2]Acessórios!$A:$Z,26,0)</f>
        <v>192</v>
      </c>
      <c r="I46" s="28">
        <f t="shared" ref="I46:Q52" si="9">$G46/I$5</f>
        <v>85</v>
      </c>
      <c r="J46" s="14">
        <f t="shared" si="9"/>
        <v>56.666666666666664</v>
      </c>
      <c r="K46" s="14">
        <f t="shared" si="9"/>
        <v>42.5</v>
      </c>
      <c r="L46" s="14">
        <f t="shared" si="9"/>
        <v>34</v>
      </c>
      <c r="M46" s="14">
        <f t="shared" si="9"/>
        <v>28.333333333333332</v>
      </c>
      <c r="N46" s="14">
        <f t="shared" si="9"/>
        <v>24.285714285714285</v>
      </c>
      <c r="O46" s="14">
        <f t="shared" si="9"/>
        <v>21.25</v>
      </c>
      <c r="P46" s="14">
        <f t="shared" si="9"/>
        <v>18.888888888888889</v>
      </c>
      <c r="Q46" s="14">
        <f t="shared" si="9"/>
        <v>17</v>
      </c>
      <c r="R46" s="15">
        <f t="shared" si="6"/>
        <v>8</v>
      </c>
      <c r="S46" s="3"/>
    </row>
    <row r="47" spans="2:19" ht="15.75" thickBot="1">
      <c r="B47" s="66"/>
      <c r="C47" s="40">
        <v>22021313</v>
      </c>
      <c r="D47" s="41" t="s">
        <v>26</v>
      </c>
      <c r="E47" s="42" t="str">
        <f>VLOOKUP(C47,[1]Acessórios!$A:$F,6,0)</f>
        <v>Portfólio Vigente</v>
      </c>
      <c r="F47" s="42" t="s">
        <v>19</v>
      </c>
      <c r="G47" s="27">
        <f>VLOOKUP(C47,[2]Acessórios!$A:$Y,25,0)</f>
        <v>170</v>
      </c>
      <c r="H47" s="27">
        <f>VLOOKUP(C47,[2]Acessórios!$A:$Z,26,0)</f>
        <v>192</v>
      </c>
      <c r="I47" s="30">
        <f t="shared" si="9"/>
        <v>85</v>
      </c>
      <c r="J47" s="16">
        <f t="shared" si="9"/>
        <v>56.666666666666664</v>
      </c>
      <c r="K47" s="16">
        <f t="shared" si="9"/>
        <v>42.5</v>
      </c>
      <c r="L47" s="16">
        <f t="shared" si="9"/>
        <v>34</v>
      </c>
      <c r="M47" s="16">
        <f t="shared" si="9"/>
        <v>28.333333333333332</v>
      </c>
      <c r="N47" s="16">
        <f t="shared" si="9"/>
        <v>24.285714285714285</v>
      </c>
      <c r="O47" s="16">
        <f t="shared" si="9"/>
        <v>21.25</v>
      </c>
      <c r="P47" s="16">
        <f t="shared" si="9"/>
        <v>18.888888888888889</v>
      </c>
      <c r="Q47" s="16">
        <f t="shared" si="9"/>
        <v>17</v>
      </c>
      <c r="R47" s="17">
        <f t="shared" si="6"/>
        <v>8</v>
      </c>
      <c r="S47" s="3"/>
    </row>
    <row r="48" spans="2:19">
      <c r="B48" s="65" t="s">
        <v>8</v>
      </c>
      <c r="C48" s="37">
        <v>22020885</v>
      </c>
      <c r="D48" s="38" t="s">
        <v>62</v>
      </c>
      <c r="E48" s="35" t="str">
        <f>VLOOKUP(C48,[1]Acessórios!$A:$F,6,0)</f>
        <v>Fora de Portfólio</v>
      </c>
      <c r="F48" s="46" t="s">
        <v>13</v>
      </c>
      <c r="G48" s="26">
        <f>VLOOKUP(C48,[2]Acessórios!$A:$Y,25,0)</f>
        <v>40</v>
      </c>
      <c r="H48" s="26">
        <f>VLOOKUP(C48,[2]Acessórios!$A:$Z,26,0)</f>
        <v>48</v>
      </c>
      <c r="I48" s="29">
        <f t="shared" si="9"/>
        <v>20</v>
      </c>
      <c r="J48" s="18">
        <f t="shared" si="9"/>
        <v>13.333333333333334</v>
      </c>
      <c r="K48" s="18">
        <f t="shared" si="9"/>
        <v>10</v>
      </c>
      <c r="L48" s="18">
        <f t="shared" si="9"/>
        <v>8</v>
      </c>
      <c r="M48" s="18">
        <f t="shared" si="9"/>
        <v>6.666666666666667</v>
      </c>
      <c r="N48" s="18">
        <f t="shared" si="9"/>
        <v>5.7142857142857144</v>
      </c>
      <c r="O48" s="18">
        <f t="shared" si="9"/>
        <v>5</v>
      </c>
      <c r="P48" s="18">
        <f t="shared" si="9"/>
        <v>4.4444444444444446</v>
      </c>
      <c r="Q48" s="18">
        <f t="shared" si="9"/>
        <v>4</v>
      </c>
      <c r="R48" s="21">
        <f t="shared" si="6"/>
        <v>2</v>
      </c>
      <c r="S48" s="3"/>
    </row>
    <row r="49" spans="2:19" ht="15.75" thickBot="1">
      <c r="B49" s="65"/>
      <c r="C49" s="33">
        <v>22020767</v>
      </c>
      <c r="D49" s="43" t="s">
        <v>63</v>
      </c>
      <c r="E49" s="42" t="str">
        <f>VLOOKUP(C49,[1]Acessórios!$A:$F,6,0)</f>
        <v>Portfólio Vigente</v>
      </c>
      <c r="F49" s="44" t="s">
        <v>13</v>
      </c>
      <c r="G49" s="27">
        <f>VLOOKUP(C49,[2]Acessórios!$A:$Y,25,0)</f>
        <v>40</v>
      </c>
      <c r="H49" s="27">
        <f>VLOOKUP(C49,[2]Acessórios!$A:$Z,26,0)</f>
        <v>48</v>
      </c>
      <c r="I49" s="31">
        <f t="shared" si="9"/>
        <v>20</v>
      </c>
      <c r="J49" s="20">
        <f t="shared" si="9"/>
        <v>13.333333333333334</v>
      </c>
      <c r="K49" s="20">
        <f t="shared" si="9"/>
        <v>10</v>
      </c>
      <c r="L49" s="20">
        <f t="shared" si="9"/>
        <v>8</v>
      </c>
      <c r="M49" s="20">
        <f t="shared" si="9"/>
        <v>6.666666666666667</v>
      </c>
      <c r="N49" s="20">
        <f t="shared" si="9"/>
        <v>5.7142857142857144</v>
      </c>
      <c r="O49" s="20">
        <f t="shared" si="9"/>
        <v>5</v>
      </c>
      <c r="P49" s="20">
        <f t="shared" si="9"/>
        <v>4.4444444444444446</v>
      </c>
      <c r="Q49" s="20">
        <f t="shared" si="9"/>
        <v>4</v>
      </c>
      <c r="R49" s="25">
        <f t="shared" si="6"/>
        <v>2</v>
      </c>
      <c r="S49" s="3"/>
    </row>
    <row r="50" spans="2:19">
      <c r="B50" s="64" t="s">
        <v>9</v>
      </c>
      <c r="C50" s="56">
        <v>22019904</v>
      </c>
      <c r="D50" s="45" t="s">
        <v>45</v>
      </c>
      <c r="E50" s="35" t="str">
        <f>VLOOKUP(C50,[1]Acessórios!$A:$F,6,0)</f>
        <v>Portfólio Vigente</v>
      </c>
      <c r="F50" s="59" t="s">
        <v>18</v>
      </c>
      <c r="G50" s="26">
        <f>VLOOKUP(C50,[2]Acessórios!$A:$Y,25,0)</f>
        <v>350</v>
      </c>
      <c r="H50" s="26">
        <f>VLOOKUP(C50,[2]Acessórios!$A:$Z,26,0)</f>
        <v>384</v>
      </c>
      <c r="I50" s="32">
        <f t="shared" si="9"/>
        <v>175</v>
      </c>
      <c r="J50" s="23">
        <f t="shared" si="9"/>
        <v>116.66666666666667</v>
      </c>
      <c r="K50" s="23">
        <f t="shared" si="9"/>
        <v>87.5</v>
      </c>
      <c r="L50" s="23">
        <f t="shared" si="9"/>
        <v>70</v>
      </c>
      <c r="M50" s="23">
        <f t="shared" si="9"/>
        <v>58.333333333333336</v>
      </c>
      <c r="N50" s="23">
        <f t="shared" si="9"/>
        <v>50</v>
      </c>
      <c r="O50" s="23">
        <f t="shared" si="9"/>
        <v>43.75</v>
      </c>
      <c r="P50" s="23">
        <f t="shared" si="9"/>
        <v>38.888888888888886</v>
      </c>
      <c r="Q50" s="23">
        <f t="shared" si="9"/>
        <v>35</v>
      </c>
      <c r="R50" s="24">
        <f t="shared" si="6"/>
        <v>16</v>
      </c>
      <c r="S50" s="3"/>
    </row>
    <row r="51" spans="2:19">
      <c r="B51" s="65"/>
      <c r="C51" s="50">
        <v>22020746</v>
      </c>
      <c r="D51" s="34" t="s">
        <v>59</v>
      </c>
      <c r="E51" s="35" t="str">
        <f>VLOOKUP(C51,[1]Acessórios!$A:$F,6,0)</f>
        <v>Portfólio Vigente</v>
      </c>
      <c r="F51" s="60" t="s">
        <v>46</v>
      </c>
      <c r="G51" s="26">
        <f>VLOOKUP(C51,[2]Acessórios!$A:$Y,25,0)</f>
        <v>110</v>
      </c>
      <c r="H51" s="26">
        <f>VLOOKUP(C51,[2]Acessórios!$A:$Z,26,0)</f>
        <v>144</v>
      </c>
      <c r="I51" s="18">
        <f t="shared" si="9"/>
        <v>55</v>
      </c>
      <c r="J51" s="18">
        <f t="shared" si="9"/>
        <v>36.666666666666664</v>
      </c>
      <c r="K51" s="18">
        <f t="shared" si="9"/>
        <v>27.5</v>
      </c>
      <c r="L51" s="18">
        <f t="shared" si="9"/>
        <v>22</v>
      </c>
      <c r="M51" s="18">
        <f t="shared" si="9"/>
        <v>18.333333333333332</v>
      </c>
      <c r="N51" s="18">
        <f t="shared" si="9"/>
        <v>15.714285714285714</v>
      </c>
      <c r="O51" s="18">
        <f t="shared" si="9"/>
        <v>13.75</v>
      </c>
      <c r="P51" s="18">
        <f t="shared" si="9"/>
        <v>12.222222222222221</v>
      </c>
      <c r="Q51" s="61">
        <f t="shared" si="9"/>
        <v>11</v>
      </c>
      <c r="R51" s="15">
        <f t="shared" si="6"/>
        <v>6</v>
      </c>
      <c r="S51" s="3"/>
    </row>
    <row r="52" spans="2:19" ht="15.75" thickBot="1">
      <c r="B52" s="66"/>
      <c r="C52" s="57">
        <v>22022065</v>
      </c>
      <c r="D52" s="58" t="s">
        <v>55</v>
      </c>
      <c r="E52" s="42" t="str">
        <f>VLOOKUP(C52,[1]Acessórios!$A:$F,6,0)</f>
        <v>Portfólio Vigente</v>
      </c>
      <c r="F52" s="55" t="s">
        <v>14</v>
      </c>
      <c r="G52" s="27">
        <f>VLOOKUP(C52,[2]Acessórios!$A:$Y,25,0)</f>
        <v>3790</v>
      </c>
      <c r="H52" s="27">
        <f>VLOOKUP(C52,[2]Acessórios!$A:$Z,26,0)</f>
        <v>4272</v>
      </c>
      <c r="I52" s="52">
        <f t="shared" si="9"/>
        <v>1895</v>
      </c>
      <c r="J52" s="53">
        <f t="shared" si="9"/>
        <v>1263.3333333333333</v>
      </c>
      <c r="K52" s="53">
        <f t="shared" si="9"/>
        <v>947.5</v>
      </c>
      <c r="L52" s="53">
        <f t="shared" si="9"/>
        <v>758</v>
      </c>
      <c r="M52" s="53">
        <f t="shared" si="9"/>
        <v>631.66666666666663</v>
      </c>
      <c r="N52" s="53">
        <f t="shared" si="9"/>
        <v>541.42857142857144</v>
      </c>
      <c r="O52" s="53">
        <f t="shared" si="9"/>
        <v>473.75</v>
      </c>
      <c r="P52" s="53">
        <f t="shared" si="9"/>
        <v>421.11111111111109</v>
      </c>
      <c r="Q52" s="53">
        <f t="shared" si="9"/>
        <v>379</v>
      </c>
      <c r="R52" s="54">
        <f t="shared" si="6"/>
        <v>178</v>
      </c>
    </row>
    <row r="53" spans="2:19">
      <c r="E53" s="3"/>
      <c r="F53" s="3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</sheetData>
  <sheetProtection sheet="1" sort="0" autoFilter="0"/>
  <autoFilter ref="B5:R52"/>
  <sortState ref="C16:H49">
    <sortCondition ref="G16:G49"/>
  </sortState>
  <mergeCells count="7">
    <mergeCell ref="B50:B52"/>
    <mergeCell ref="B48:B49"/>
    <mergeCell ref="B2:R2"/>
    <mergeCell ref="B26:B39"/>
    <mergeCell ref="B19:B25"/>
    <mergeCell ref="B40:B47"/>
    <mergeCell ref="B6:B18"/>
  </mergeCells>
  <pageMargins left="0.25" right="0.25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de Aparelhos</vt:lpstr>
    </vt:vector>
  </TitlesOfParts>
  <Company>Vivo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larissas.silva@telefonica.com</dc:creator>
  <cp:lastModifiedBy>PC</cp:lastModifiedBy>
  <cp:lastPrinted>2017-11-27T18:37:19Z</cp:lastPrinted>
  <dcterms:created xsi:type="dcterms:W3CDTF">2017-06-30T01:52:20Z</dcterms:created>
  <dcterms:modified xsi:type="dcterms:W3CDTF">2024-04-11T20:14:07Z</dcterms:modified>
</cp:coreProperties>
</file>